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<sst xmlns="http://schemas.openxmlformats.org/spreadsheetml/2006/main" count="101" uniqueCount="83">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</sst>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267">
          <cell r="AN267">
            <v>19204.8</v>
          </cell>
        </row>
        <row r="268">
          <cell r="AK268">
            <v>243836.5</v>
          </cell>
        </row>
        <row r="268">
          <cell r="AN268">
            <v>73325.8</v>
          </cell>
          <cell r="AO268">
            <v>160000</v>
          </cell>
          <cell r="AP268">
            <v>30015</v>
          </cell>
        </row>
        <row r="318">
          <cell r="H318">
            <v>128183</v>
          </cell>
          <cell r="I318">
            <v>142180</v>
          </cell>
          <cell r="J318">
            <v>29565</v>
          </cell>
        </row>
        <row r="318">
          <cell r="M318">
            <v>45907.68</v>
          </cell>
        </row>
        <row r="318">
          <cell r="O318">
            <v>25974.48</v>
          </cell>
        </row>
        <row r="318">
          <cell r="Q318">
            <v>1049.04</v>
          </cell>
          <cell r="R318">
            <v>27866</v>
          </cell>
        </row>
        <row r="318">
          <cell r="T318">
            <v>22000</v>
          </cell>
          <cell r="U318">
            <v>92758.2</v>
          </cell>
        </row>
        <row r="318">
          <cell r="Z318">
            <v>4651.67</v>
          </cell>
          <cell r="AA318">
            <v>6485.9</v>
          </cell>
        </row>
        <row r="318">
          <cell r="AD318">
            <v>6221</v>
          </cell>
        </row>
        <row r="318">
          <cell r="AI318">
            <v>990</v>
          </cell>
        </row>
        <row r="318">
          <cell r="AW318">
            <v>15150</v>
          </cell>
        </row>
        <row r="318">
          <cell r="BA318">
            <v>88290</v>
          </cell>
        </row>
        <row r="319">
          <cell r="H319">
            <v>781523</v>
          </cell>
          <cell r="I319">
            <v>891330</v>
          </cell>
          <cell r="J319">
            <v>167117</v>
          </cell>
        </row>
        <row r="319">
          <cell r="M319">
            <v>308839.32</v>
          </cell>
        </row>
        <row r="319">
          <cell r="O319">
            <v>163457.45</v>
          </cell>
        </row>
        <row r="319">
          <cell r="Q319">
            <v>8036.31</v>
          </cell>
          <cell r="R319">
            <v>201606</v>
          </cell>
        </row>
        <row r="319">
          <cell r="T319">
            <v>132000</v>
          </cell>
          <cell r="U319">
            <v>742161.6</v>
          </cell>
          <cell r="V319">
            <v>1300</v>
          </cell>
        </row>
        <row r="319">
          <cell r="X319">
            <v>79.5</v>
          </cell>
          <cell r="Y319">
            <v>3078</v>
          </cell>
          <cell r="Z319">
            <v>27724.32</v>
          </cell>
          <cell r="AA319">
            <v>155664.53</v>
          </cell>
        </row>
        <row r="319">
          <cell r="AD319">
            <v>70900.69</v>
          </cell>
        </row>
        <row r="319">
          <cell r="AF319">
            <v>65508.8</v>
          </cell>
        </row>
        <row r="319">
          <cell r="AI319">
            <v>20220</v>
          </cell>
        </row>
        <row r="319">
          <cell r="AR319">
            <v>10290</v>
          </cell>
          <cell r="AS319">
            <v>33655</v>
          </cell>
          <cell r="AT319">
            <v>2029</v>
          </cell>
          <cell r="AU319">
            <v>3152.1</v>
          </cell>
        </row>
        <row r="319">
          <cell r="AW319">
            <v>106500</v>
          </cell>
        </row>
        <row r="319">
          <cell r="AY319">
            <v>10000</v>
          </cell>
        </row>
        <row r="319">
          <cell r="BA319">
            <v>334510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F49" sqref="F49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45107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656476.77</v>
      </c>
      <c r="E5" s="11">
        <f t="shared" si="0"/>
        <v>4502643.92</v>
      </c>
      <c r="F5" s="11">
        <f t="shared" si="0"/>
        <v>656476.77</v>
      </c>
      <c r="G5" s="11">
        <f t="shared" si="0"/>
        <v>4747859.92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422725.2</v>
      </c>
      <c r="E6" s="12">
        <f t="shared" si="1"/>
        <v>2653909.08</v>
      </c>
      <c r="F6" s="12">
        <f t="shared" si="1"/>
        <v>422725.2</v>
      </c>
      <c r="G6" s="12">
        <f t="shared" si="1"/>
        <v>2653909.08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128183</v>
      </c>
      <c r="E7" s="14">
        <f>G7+I7</f>
        <v>781523</v>
      </c>
      <c r="F7" s="14">
        <f>'[1]多栏账#2023年01月01日-2023年08月31日'!$H$318</f>
        <v>128183</v>
      </c>
      <c r="G7" s="14">
        <f>'[1]多栏账#2023年01月01日-2023年08月31日'!$H$319</f>
        <v>781523</v>
      </c>
      <c r="H7" s="14"/>
      <c r="I7" s="14"/>
    </row>
    <row r="8" ht="25" customHeight="1" spans="1:9">
      <c r="A8" s="7"/>
      <c r="B8" s="8" t="s">
        <v>16</v>
      </c>
      <c r="C8" s="15" t="s">
        <v>17</v>
      </c>
      <c r="D8" s="14">
        <f>F8+H8</f>
        <v>142180</v>
      </c>
      <c r="E8" s="14">
        <f>G8+I8</f>
        <v>891330</v>
      </c>
      <c r="F8" s="14">
        <f>'[1]多栏账#2023年01月01日-2023年08月31日'!$I$318</f>
        <v>142180</v>
      </c>
      <c r="G8" s="14">
        <f>'[1]多栏账#2023年01月01日-2023年08月31日'!$I$319</f>
        <v>891330</v>
      </c>
      <c r="H8" s="14"/>
      <c r="I8" s="14"/>
    </row>
    <row r="9" ht="25" customHeight="1" spans="1:9">
      <c r="A9" s="7"/>
      <c r="B9" s="8" t="s">
        <v>18</v>
      </c>
      <c r="C9" s="15" t="s">
        <v>19</v>
      </c>
      <c r="D9" s="14">
        <f>F9+H9</f>
        <v>29565</v>
      </c>
      <c r="E9" s="14">
        <f>G9+I9</f>
        <v>167117</v>
      </c>
      <c r="F9" s="14">
        <f>'[1]多栏账#2023年01月01日-2023年08月31日'!$J$318</f>
        <v>29565</v>
      </c>
      <c r="G9" s="14">
        <f>'[1]多栏账#2023年01月01日-2023年08月31日'!$J$319</f>
        <v>167117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>
        <f t="shared" ref="D10:D16" si="2">F11+H11</f>
        <v>45907.68</v>
      </c>
      <c r="E11" s="14">
        <f t="shared" ref="E10:E16" si="3">G11+I11</f>
        <v>308839.32</v>
      </c>
      <c r="F11" s="14">
        <f>'[1]多栏账#2023年01月01日-2023年08月31日'!$M$318</f>
        <v>45907.68</v>
      </c>
      <c r="G11" s="14">
        <f>'[1]多栏账#2023年01月01日-2023年08月31日'!$M$319</f>
        <v>308839.32</v>
      </c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/>
      <c r="E12" s="14"/>
      <c r="F12" s="14"/>
      <c r="G12" s="14"/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>
        <f t="shared" si="2"/>
        <v>25974.48</v>
      </c>
      <c r="E13" s="14">
        <f t="shared" si="3"/>
        <v>163457.45</v>
      </c>
      <c r="F13" s="14">
        <f>'[1]多栏账#2023年01月01日-2023年08月31日'!$O$318</f>
        <v>25974.48</v>
      </c>
      <c r="G13" s="14">
        <f>'[1]多栏账#2023年01月01日-2023年08月31日'!$O$319</f>
        <v>163457.45</v>
      </c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>
        <f t="shared" si="2"/>
        <v>1049.04</v>
      </c>
      <c r="E14" s="14">
        <f t="shared" si="3"/>
        <v>8036.31</v>
      </c>
      <c r="F14" s="14">
        <f>'[1]多栏账#2023年01月01日-2023年08月31日'!$Q$318</f>
        <v>1049.04</v>
      </c>
      <c r="G14" s="14">
        <f>'[1]多栏账#2023年01月01日-2023年08月31日'!$Q$319</f>
        <v>8036.31</v>
      </c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>
        <f t="shared" si="2"/>
        <v>27866</v>
      </c>
      <c r="E15" s="14">
        <f t="shared" si="3"/>
        <v>201606</v>
      </c>
      <c r="F15" s="14">
        <f>'[1]多栏账#2023年01月01日-2023年08月31日'!$R$318</f>
        <v>27866</v>
      </c>
      <c r="G15" s="14">
        <f>'[1]多栏账#2023年01月01日-2023年08月31日'!$R$319</f>
        <v>201606</v>
      </c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 t="shared" si="2"/>
        <v>22000</v>
      </c>
      <c r="E16" s="14">
        <f t="shared" si="3"/>
        <v>132000</v>
      </c>
      <c r="F16" s="14">
        <f>'[1]多栏账#2023年01月01日-2023年08月31日'!$T$318</f>
        <v>22000</v>
      </c>
      <c r="G16" s="14">
        <f>'[1]多栏账#2023年01月01日-2023年08月31日'!$T$319</f>
        <v>132000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4">SUM(D18:D37)+D42+D43</f>
        <v>145461.57</v>
      </c>
      <c r="E17" s="12">
        <f t="shared" si="4"/>
        <v>1514224.84</v>
      </c>
      <c r="F17" s="12">
        <f t="shared" si="4"/>
        <v>145461.57</v>
      </c>
      <c r="G17" s="12">
        <f t="shared" si="4"/>
        <v>1759440.84</v>
      </c>
      <c r="H17" s="12">
        <f t="shared" si="4"/>
        <v>0</v>
      </c>
      <c r="I17" s="12">
        <f t="shared" si="4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92758.2</v>
      </c>
      <c r="E18" s="14">
        <f>G18+I18</f>
        <v>742161.6</v>
      </c>
      <c r="F18" s="14">
        <f>'[1]多栏账#2023年01月01日-2023年08月31日'!$U$318</f>
        <v>92758.2</v>
      </c>
      <c r="G18" s="14">
        <f>'[1]多栏账#2023年01月01日-2023年08月31日'!$U$319</f>
        <v>742161.6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/>
      <c r="E19" s="14"/>
      <c r="F19" s="14"/>
      <c r="G19" s="14">
        <f>'[1]多栏账#2023年01月01日-2023年08月31日'!$V$319</f>
        <v>1300</v>
      </c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/>
      <c r="E21" s="14"/>
      <c r="F21" s="14"/>
      <c r="G21" s="14">
        <f>'[1]多栏账#2023年01月01日-2023年08月31日'!$X$319</f>
        <v>79.5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>
        <f>F22+H22</f>
        <v>0</v>
      </c>
      <c r="E22" s="14">
        <f>G22+I22</f>
        <v>3078</v>
      </c>
      <c r="F22" s="14"/>
      <c r="G22" s="14">
        <f>'[1]多栏账#2023年01月01日-2023年08月31日'!$Y$319</f>
        <v>3078</v>
      </c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3" si="5">F23+H23</f>
        <v>4651.67</v>
      </c>
      <c r="E23" s="14">
        <f t="shared" ref="E19:E43" si="6">G23+I23</f>
        <v>27724.32</v>
      </c>
      <c r="F23" s="14">
        <f>'[1]多栏账#2023年01月01日-2023年08月31日'!$Z$318</f>
        <v>4651.67</v>
      </c>
      <c r="G23" s="14">
        <f>'[1]多栏账#2023年01月01日-2023年08月31日'!$Z$319</f>
        <v>27724.32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5"/>
        <v>6485.9</v>
      </c>
      <c r="E24" s="14">
        <f t="shared" si="6"/>
        <v>155664.53</v>
      </c>
      <c r="F24" s="14">
        <f>'[1]多栏账#2023年01月01日-2023年08月31日'!$AA$318</f>
        <v>6485.9</v>
      </c>
      <c r="G24" s="14">
        <f>'[1]多栏账#2023年01月01日-2023年08月31日'!$AA$319</f>
        <v>155664.53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5"/>
        <v>6221</v>
      </c>
      <c r="E26" s="14">
        <f t="shared" si="6"/>
        <v>70900.69</v>
      </c>
      <c r="F26" s="14">
        <f>'[1]多栏账#2023年01月01日-2023年08月31日'!$AD$318</f>
        <v>6221</v>
      </c>
      <c r="G26" s="14">
        <f>'[1]多栏账#2023年01月01日-2023年08月31日'!$AD$319</f>
        <v>70900.69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5"/>
        <v>0</v>
      </c>
      <c r="E28" s="14">
        <f t="shared" si="6"/>
        <v>65508.8</v>
      </c>
      <c r="F28" s="14"/>
      <c r="G28" s="14">
        <f>'[1]多栏账#2023年01月01日-2023年08月31日'!$AF$319</f>
        <v>65508.8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5"/>
        <v>990</v>
      </c>
      <c r="E31" s="14">
        <f t="shared" si="6"/>
        <v>20220</v>
      </c>
      <c r="F31" s="14">
        <f>'[1]多栏账#2023年01月01日-2023年08月31日'!$AI$318</f>
        <v>990</v>
      </c>
      <c r="G31" s="14">
        <f>'[1]多栏账#2023年01月01日-2023年08月31日'!$AI$319</f>
        <v>20220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/>
      <c r="E33" s="14"/>
      <c r="F33" s="14"/>
      <c r="G33" s="14">
        <f>'[1]多栏账#2023年01月01日-2023年08月31日'!$AK$268</f>
        <v>243836.5</v>
      </c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5"/>
        <v>19204.8</v>
      </c>
      <c r="E34" s="14">
        <f t="shared" si="6"/>
        <v>73325.8</v>
      </c>
      <c r="F34" s="14">
        <f>'[1]多栏账#2023年01月01日-2023年08月31日'!$AN$267</f>
        <v>19204.8</v>
      </c>
      <c r="G34" s="14">
        <f>'[1]多栏账#2023年01月01日-2023年08月31日'!$AN$268</f>
        <v>73325.8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>
        <f t="shared" si="5"/>
        <v>0</v>
      </c>
      <c r="E35" s="14">
        <f t="shared" si="6"/>
        <v>160000</v>
      </c>
      <c r="F35" s="14"/>
      <c r="G35" s="14">
        <f>'[1]多栏账#2023年01月01日-2023年08月31日'!$AO$268</f>
        <v>160000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5"/>
        <v>0</v>
      </c>
      <c r="E36" s="14">
        <f t="shared" si="6"/>
        <v>30015</v>
      </c>
      <c r="F36" s="14"/>
      <c r="G36" s="14">
        <f>'[1]多栏账#2023年01月01日-2023年08月31日'!$AP$268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5"/>
        <v>0</v>
      </c>
      <c r="E37" s="14">
        <f t="shared" si="6"/>
        <v>49126.1</v>
      </c>
      <c r="F37" s="14">
        <f>SUM(F38:F41)</f>
        <v>0</v>
      </c>
      <c r="G37" s="14">
        <f>SUM(G38:G41)</f>
        <v>49126.1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5"/>
        <v>0</v>
      </c>
      <c r="E38" s="14">
        <f t="shared" si="6"/>
        <v>10290</v>
      </c>
      <c r="F38" s="14"/>
      <c r="G38" s="14">
        <f>'[1]多栏账#2023年01月01日-2023年08月31日'!$AR$319</f>
        <v>10290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5"/>
        <v>0</v>
      </c>
      <c r="E39" s="14">
        <f t="shared" si="6"/>
        <v>33655</v>
      </c>
      <c r="F39" s="14"/>
      <c r="G39" s="14">
        <f>'[1]多栏账#2023年01月01日-2023年08月31日'!$AS$319</f>
        <v>33655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5"/>
        <v>0</v>
      </c>
      <c r="E40" s="14">
        <f t="shared" si="6"/>
        <v>2029</v>
      </c>
      <c r="F40" s="14"/>
      <c r="G40" s="14">
        <f>'[1]多栏账#2023年01月01日-2023年08月31日'!$AT$319</f>
        <v>2029</v>
      </c>
      <c r="H40" s="14"/>
      <c r="I40" s="14"/>
    </row>
    <row r="41" ht="25" customHeight="1" spans="1:9">
      <c r="A41" s="7"/>
      <c r="B41" s="8"/>
      <c r="C41" s="15" t="s">
        <v>71</v>
      </c>
      <c r="D41" s="14">
        <f>F41+H41</f>
        <v>0</v>
      </c>
      <c r="E41" s="14">
        <f>G41+I41</f>
        <v>3152.1</v>
      </c>
      <c r="F41" s="14"/>
      <c r="G41" s="14">
        <f>'[1]多栏账#2023年01月01日-2023年08月31日'!$AU$319</f>
        <v>3152.1</v>
      </c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5"/>
        <v>15150</v>
      </c>
      <c r="E42" s="14">
        <f t="shared" si="6"/>
        <v>106500</v>
      </c>
      <c r="F42" s="14">
        <f>'[1]多栏账#2023年01月01日-2023年08月31日'!$AW$318</f>
        <v>15150</v>
      </c>
      <c r="G42" s="14">
        <f>'[1]多栏账#2023年01月01日-2023年08月31日'!$AW$319</f>
        <v>106500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>
        <f t="shared" si="5"/>
        <v>0</v>
      </c>
      <c r="E43" s="14">
        <f t="shared" si="6"/>
        <v>10000</v>
      </c>
      <c r="F43" s="14"/>
      <c r="G43" s="14">
        <f>'[1]多栏账#2023年01月01日-2023年08月31日'!$AY$319</f>
        <v>10000</v>
      </c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7">SUM(D48:D51)</f>
        <v>88290</v>
      </c>
      <c r="E47" s="12">
        <f t="shared" si="7"/>
        <v>334510</v>
      </c>
      <c r="F47" s="12">
        <f t="shared" si="7"/>
        <v>88290</v>
      </c>
      <c r="G47" s="12">
        <f t="shared" si="7"/>
        <v>334510</v>
      </c>
      <c r="H47" s="12">
        <f t="shared" si="7"/>
        <v>0</v>
      </c>
      <c r="I47" s="12">
        <f t="shared" si="7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88290</v>
      </c>
      <c r="E48" s="14">
        <f>G48+I48</f>
        <v>334510</v>
      </c>
      <c r="F48" s="14">
        <f>'[1]多栏账#2023年01月01日-2023年08月31日'!$BA$318</f>
        <v>88290</v>
      </c>
      <c r="G48" s="14">
        <f>'[1]多栏账#2023年01月01日-2023年08月31日'!$BA$319</f>
        <v>334510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