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activeTab="1"/>
  </bookViews>
  <sheets>
    <sheet name="Sheet2" sheetId="2" r:id="rId1"/>
    <sheet name="Sheet3" sheetId="3" r:id="rId2"/>
  </sheets>
  <definedNames>
    <definedName name="_xlnm._FilterDatabase" localSheetId="0" hidden="1">Sheet2!$A$2:$Z$358</definedName>
    <definedName name="_xlnm._FilterDatabase" localSheetId="1" hidden="1">Sheet3!$A$2:$Z$279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<sst xmlns="http://schemas.openxmlformats.org/spreadsheetml/2006/main" count="3629" uniqueCount="833">
  <si>
    <t>胜利乡脱贫户、监测户防贫保险因灾理赔明细</t>
  </si>
  <si>
    <t>序号</t>
  </si>
  <si>
    <t>苏木乡镇场</t>
  </si>
  <si>
    <t>嘎查村</t>
  </si>
  <si>
    <t>户属性
（脱贫户、监测户)</t>
  </si>
  <si>
    <t>姓名</t>
  </si>
  <si>
    <t>身份证号码</t>
  </si>
  <si>
    <t>家庭人口数</t>
  </si>
  <si>
    <t>实际种植面积（亩）</t>
  </si>
  <si>
    <t>受灾面积（亩）</t>
  </si>
  <si>
    <t>绝收面积（亩）</t>
  </si>
  <si>
    <t>直接经济损失（元）</t>
  </si>
  <si>
    <t>工资性收入（元）</t>
  </si>
  <si>
    <t>财产性收入（元）</t>
  </si>
  <si>
    <t>生产经营性收入（元）</t>
  </si>
  <si>
    <t>转移性收入（元）</t>
  </si>
  <si>
    <t>生产经营性支出（元）</t>
  </si>
  <si>
    <t>家庭纯收入（元）</t>
  </si>
  <si>
    <t>人均纯收入（元）</t>
  </si>
  <si>
    <t>合规自付支出</t>
  </si>
  <si>
    <t>纳入易返贫致贫户
(监测对象)的人均收入参考范围</t>
  </si>
  <si>
    <t>申请时间</t>
  </si>
  <si>
    <t>嘎查村书记
联系电话</t>
  </si>
  <si>
    <t>户主联系电话</t>
  </si>
  <si>
    <t>户主签字</t>
  </si>
  <si>
    <t>备注</t>
  </si>
  <si>
    <t>理赔金额（元）</t>
  </si>
  <si>
    <t>胜利乡</t>
  </si>
  <si>
    <t>谢家窑村</t>
  </si>
  <si>
    <t>脱贫享受政策户</t>
  </si>
  <si>
    <t>杜明远</t>
  </si>
  <si>
    <t>152322197211221913</t>
  </si>
  <si>
    <t>王立福15134770043</t>
  </si>
  <si>
    <t>潘立海</t>
  </si>
  <si>
    <t>152322196612071915</t>
  </si>
  <si>
    <t>李占发</t>
  </si>
  <si>
    <t>152322196602281919</t>
  </si>
  <si>
    <t>王清合</t>
  </si>
  <si>
    <t>152322198307261914</t>
  </si>
  <si>
    <t>吴汉</t>
  </si>
  <si>
    <t>152322194909081912</t>
  </si>
  <si>
    <t>马金</t>
  </si>
  <si>
    <t>152322197502041920</t>
  </si>
  <si>
    <t>富海村</t>
  </si>
  <si>
    <t>董财</t>
  </si>
  <si>
    <t>152322197608071511</t>
  </si>
  <si>
    <t>0</t>
  </si>
  <si>
    <t>董学</t>
  </si>
  <si>
    <t>152322198605201514</t>
  </si>
  <si>
    <t>刘长龙</t>
  </si>
  <si>
    <t>152322199001101517</t>
  </si>
  <si>
    <t>李德库</t>
  </si>
  <si>
    <t>152322198006191510</t>
  </si>
  <si>
    <t>监测户</t>
  </si>
  <si>
    <t>靳维森</t>
  </si>
  <si>
    <t>152322196104291516</t>
  </si>
  <si>
    <t>未消除风险户</t>
  </si>
  <si>
    <t>靳维艳</t>
  </si>
  <si>
    <t>152322196906271517</t>
  </si>
  <si>
    <t>周道永</t>
  </si>
  <si>
    <t>15232219801123153x</t>
  </si>
  <si>
    <t>杨立海</t>
  </si>
  <si>
    <t>152322196404051514</t>
  </si>
  <si>
    <t>西太平村</t>
  </si>
  <si>
    <t>杨秀英</t>
  </si>
  <si>
    <t>152322196612011525</t>
  </si>
  <si>
    <t>本季度新识别监测户</t>
  </si>
  <si>
    <t>朱成文</t>
  </si>
  <si>
    <t>152322196707301517</t>
  </si>
  <si>
    <t>桮晓亮</t>
  </si>
  <si>
    <t>152322196902101537</t>
  </si>
  <si>
    <t>胡金全</t>
  </si>
  <si>
    <t>152322196005091519</t>
  </si>
  <si>
    <t>徐志孝</t>
  </si>
  <si>
    <t>152322196009091516</t>
  </si>
  <si>
    <t>姜德生</t>
  </si>
  <si>
    <t>152322196411211512</t>
  </si>
  <si>
    <t>李红全</t>
  </si>
  <si>
    <t>152322198403081518</t>
  </si>
  <si>
    <t>桮宝武</t>
  </si>
  <si>
    <t>152322198410011577</t>
  </si>
  <si>
    <t>赵桂香</t>
  </si>
  <si>
    <t>152322197301181521</t>
  </si>
  <si>
    <t>蒙古大营</t>
  </si>
  <si>
    <t>田树春</t>
  </si>
  <si>
    <t>152322196911051914</t>
  </si>
  <si>
    <t>2024.09.28</t>
  </si>
  <si>
    <t>李海林</t>
  </si>
  <si>
    <t>152322195006181917</t>
  </si>
  <si>
    <t>李吉凯</t>
  </si>
  <si>
    <t>152322196810191918</t>
  </si>
  <si>
    <t>郝为江</t>
  </si>
  <si>
    <t>152322196806231913</t>
  </si>
  <si>
    <t>孔凡丽</t>
  </si>
  <si>
    <t>152322197712011922</t>
  </si>
  <si>
    <t>郝为成</t>
  </si>
  <si>
    <t>15232219690821193X</t>
  </si>
  <si>
    <t>刘长有</t>
  </si>
  <si>
    <t>152322196303121915</t>
  </si>
  <si>
    <t>刘福成</t>
  </si>
  <si>
    <t>15232219770912191X</t>
  </si>
  <si>
    <t>刘来谦</t>
  </si>
  <si>
    <t>152322196401081910</t>
  </si>
  <si>
    <t>郝敬宝</t>
  </si>
  <si>
    <t>152322195905051913</t>
  </si>
  <si>
    <t>刘思国</t>
  </si>
  <si>
    <t>152322197505051913</t>
  </si>
  <si>
    <t>于秀荣</t>
  </si>
  <si>
    <t>152322194003151945</t>
  </si>
  <si>
    <t>卢家窑村</t>
  </si>
  <si>
    <t>刘长友</t>
  </si>
  <si>
    <t>152322195309101910</t>
  </si>
  <si>
    <t>肖永成</t>
  </si>
  <si>
    <t>15232219630709191X</t>
  </si>
  <si>
    <t>脱贫户</t>
  </si>
  <si>
    <t>张文金</t>
  </si>
  <si>
    <t>152322196505231952</t>
  </si>
  <si>
    <t>卢兴军</t>
  </si>
  <si>
    <t>152322197701301916</t>
  </si>
  <si>
    <t>林忠权</t>
  </si>
  <si>
    <t>152322195207011914</t>
  </si>
  <si>
    <t>东保安</t>
  </si>
  <si>
    <t>李长安</t>
  </si>
  <si>
    <t>152322197103131515</t>
  </si>
  <si>
    <t>徐继林</t>
  </si>
  <si>
    <t>152322196809071556</t>
  </si>
  <si>
    <t>鄢海权</t>
  </si>
  <si>
    <t>152322197908221518</t>
  </si>
  <si>
    <t>齐福山</t>
  </si>
  <si>
    <t>152322196607111599</t>
  </si>
  <si>
    <t>张洪福</t>
  </si>
  <si>
    <t>152322196901241511</t>
  </si>
  <si>
    <t>李久江</t>
  </si>
  <si>
    <t>152322196301181535</t>
  </si>
  <si>
    <t>17093865735|</t>
  </si>
  <si>
    <t>高素芳</t>
  </si>
  <si>
    <t>152322195601131543</t>
  </si>
  <si>
    <t>王占海</t>
  </si>
  <si>
    <t>152322194101161514</t>
  </si>
  <si>
    <t>本季度新纳监测户</t>
  </si>
  <si>
    <t>丁世国</t>
  </si>
  <si>
    <t>152322197404191511</t>
  </si>
  <si>
    <t>15148763208|</t>
  </si>
  <si>
    <t>李宏海</t>
  </si>
  <si>
    <t>152322198608241511</t>
  </si>
  <si>
    <t>15148712941|</t>
  </si>
  <si>
    <t>薄世海</t>
  </si>
  <si>
    <t>152322198011081535</t>
  </si>
  <si>
    <t>13451357385|</t>
  </si>
  <si>
    <t>薄林</t>
  </si>
  <si>
    <t>152322196404251532</t>
  </si>
  <si>
    <t>张丽华</t>
  </si>
  <si>
    <t>152322196204201522</t>
  </si>
  <si>
    <t>15944462725|</t>
  </si>
  <si>
    <t>李福生</t>
  </si>
  <si>
    <t>152322197711211519</t>
  </si>
  <si>
    <t>马晓辉</t>
  </si>
  <si>
    <t>152322198511121513</t>
  </si>
  <si>
    <t>旺沁套布</t>
  </si>
  <si>
    <t>王宝恩</t>
  </si>
  <si>
    <t>152322197509021914</t>
  </si>
  <si>
    <t>梅斌</t>
  </si>
  <si>
    <t>152322197710211912</t>
  </si>
  <si>
    <t>李德顺</t>
  </si>
  <si>
    <t>152322197610061910</t>
  </si>
  <si>
    <t>鲍国成</t>
  </si>
  <si>
    <t>152322197205081918</t>
  </si>
  <si>
    <t>黄守山</t>
  </si>
  <si>
    <t>152322197602011913</t>
  </si>
  <si>
    <t>白明山</t>
  </si>
  <si>
    <t>152322195208291911</t>
  </si>
  <si>
    <t>鲍黑小</t>
  </si>
  <si>
    <t>152322195507071919</t>
  </si>
  <si>
    <t>孔庆艳</t>
  </si>
  <si>
    <t>15232219630629191X</t>
  </si>
  <si>
    <t>任春艳</t>
  </si>
  <si>
    <t>152322196611181928</t>
  </si>
  <si>
    <t>崔洪海</t>
  </si>
  <si>
    <t>152322196603231972</t>
  </si>
  <si>
    <t>巨宝村</t>
  </si>
  <si>
    <t>卢素贤</t>
  </si>
  <si>
    <t>152322195602231546</t>
  </si>
  <si>
    <t>李明国</t>
  </si>
  <si>
    <t>152322194902191510</t>
  </si>
  <si>
    <t>李文秀</t>
  </si>
  <si>
    <t>152322194806101511</t>
  </si>
  <si>
    <t>张文臣</t>
  </si>
  <si>
    <t>15232219600815153X</t>
  </si>
  <si>
    <t>冷素芹</t>
  </si>
  <si>
    <t>152322195103161520</t>
  </si>
  <si>
    <t>汪志华</t>
  </si>
  <si>
    <t>152322195910231513</t>
  </si>
  <si>
    <t>刘文</t>
  </si>
  <si>
    <t>152322196001221515</t>
  </si>
  <si>
    <t>倪占林</t>
  </si>
  <si>
    <t>152322196211191537</t>
  </si>
  <si>
    <t>李玉微</t>
  </si>
  <si>
    <t>15232219850614151X</t>
  </si>
  <si>
    <t>仁义村</t>
  </si>
  <si>
    <t>李宝和</t>
  </si>
  <si>
    <t>15232219610610151x</t>
  </si>
  <si>
    <t>2024.9.28</t>
  </si>
  <si>
    <t>13739940995</t>
  </si>
  <si>
    <t>13944433252</t>
  </si>
  <si>
    <t>张友才</t>
  </si>
  <si>
    <t>15232219670728151X</t>
  </si>
  <si>
    <t>15647516750</t>
  </si>
  <si>
    <t>李玉兰</t>
  </si>
  <si>
    <t>15232219550704155</t>
  </si>
  <si>
    <t>18648567860</t>
  </si>
  <si>
    <t>大辛屯村</t>
  </si>
  <si>
    <t>闫淑兰</t>
  </si>
  <si>
    <t>152322194612231529</t>
  </si>
  <si>
    <t>孙大民</t>
  </si>
  <si>
    <t>152322197204061552</t>
  </si>
  <si>
    <t>韩海丰</t>
  </si>
  <si>
    <t>152322197209021517</t>
  </si>
  <si>
    <t>郝财</t>
  </si>
  <si>
    <t>152322197902011579</t>
  </si>
  <si>
    <t>张国和</t>
  </si>
  <si>
    <t>152322197506171511</t>
  </si>
  <si>
    <t>季中武</t>
  </si>
  <si>
    <t>152322196608011514</t>
  </si>
  <si>
    <t>陈文明</t>
  </si>
  <si>
    <t>152322197202121515</t>
  </si>
  <si>
    <t>刘景林</t>
  </si>
  <si>
    <t>152322197005221517</t>
  </si>
  <si>
    <t>李春山</t>
  </si>
  <si>
    <t>152322195401151515</t>
  </si>
  <si>
    <t>温海龙</t>
  </si>
  <si>
    <t>152322195302121513</t>
  </si>
  <si>
    <t>邢春雨</t>
  </si>
  <si>
    <t>152322198902091526</t>
  </si>
  <si>
    <t>音德日吐嘎查</t>
  </si>
  <si>
    <t>王玉海</t>
  </si>
  <si>
    <t>152322196507251551</t>
  </si>
  <si>
    <t>韩玉森</t>
  </si>
  <si>
    <t>152322195605201510</t>
  </si>
  <si>
    <t>王淑芝</t>
  </si>
  <si>
    <t>152322196405101560</t>
  </si>
  <si>
    <t>梁淑云</t>
  </si>
  <si>
    <t>152322196107091528</t>
  </si>
  <si>
    <t>史国平</t>
  </si>
  <si>
    <t>152322196701191513</t>
  </si>
  <si>
    <t>佐亚环</t>
  </si>
  <si>
    <t>152322197107211520</t>
  </si>
  <si>
    <t>王柱</t>
  </si>
  <si>
    <t>152322196802031519</t>
  </si>
  <si>
    <t>张淑凤</t>
  </si>
  <si>
    <t>152322195909201528</t>
  </si>
  <si>
    <t>边缘易致贫户</t>
  </si>
  <si>
    <t>赵铭</t>
  </si>
  <si>
    <t>152322199402221915</t>
  </si>
  <si>
    <t>脱贫不稳定户</t>
  </si>
  <si>
    <t>常印彬</t>
  </si>
  <si>
    <t>152322195510141535</t>
  </si>
  <si>
    <t>陈宝财</t>
  </si>
  <si>
    <t>152322194907281515</t>
  </si>
  <si>
    <t>肖连权</t>
  </si>
  <si>
    <t>152322197503071515</t>
  </si>
  <si>
    <t>李国军</t>
  </si>
  <si>
    <t>152322196303021519</t>
  </si>
  <si>
    <t>陈志发</t>
  </si>
  <si>
    <t>152322195910241519</t>
  </si>
  <si>
    <t>尚军</t>
  </si>
  <si>
    <t>152322195106231539</t>
  </si>
  <si>
    <t>郑国有</t>
  </si>
  <si>
    <t>152322196402191513</t>
  </si>
  <si>
    <t>段文财</t>
  </si>
  <si>
    <t>152322195210031510</t>
  </si>
  <si>
    <t>李广学</t>
  </si>
  <si>
    <t>152322196201201519</t>
  </si>
  <si>
    <t>宋铁夫</t>
  </si>
  <si>
    <t>152322195204051515</t>
  </si>
  <si>
    <t>肖连民</t>
  </si>
  <si>
    <t>152322197803111515</t>
  </si>
  <si>
    <t>刘杰</t>
  </si>
  <si>
    <t>152322195410241539</t>
  </si>
  <si>
    <t>史军</t>
  </si>
  <si>
    <t>152322196506061537</t>
  </si>
  <si>
    <t>王玉和</t>
  </si>
  <si>
    <t>152322197001091516</t>
  </si>
  <si>
    <t>尚建国</t>
  </si>
  <si>
    <t>152322198106091517</t>
  </si>
  <si>
    <t>张国权</t>
  </si>
  <si>
    <t>152322195905271510</t>
  </si>
  <si>
    <t>艾利</t>
  </si>
  <si>
    <t>15232219730217151X</t>
  </si>
  <si>
    <t>冉长文</t>
  </si>
  <si>
    <t>152322196204241516</t>
  </si>
  <si>
    <t>杨连勇</t>
  </si>
  <si>
    <t>152322195405101515</t>
  </si>
  <si>
    <t>张守富</t>
  </si>
  <si>
    <t>胜利屯村</t>
  </si>
  <si>
    <t>王坤</t>
  </si>
  <si>
    <t>152322197711201919</t>
  </si>
  <si>
    <t>王海金</t>
  </si>
  <si>
    <t>152322196510201918</t>
  </si>
  <si>
    <t>王玉山</t>
  </si>
  <si>
    <t>152322197101011915</t>
  </si>
  <si>
    <t>马国华</t>
  </si>
  <si>
    <t>152322198603081918</t>
  </si>
  <si>
    <t>张英</t>
  </si>
  <si>
    <t>152322196903071915</t>
  </si>
  <si>
    <t>王宝</t>
  </si>
  <si>
    <t>152322197908101938</t>
  </si>
  <si>
    <t>李洪</t>
  </si>
  <si>
    <t>15232219760925191X</t>
  </si>
  <si>
    <t>王顺</t>
  </si>
  <si>
    <t>152322197311091917</t>
  </si>
  <si>
    <t>修建国</t>
  </si>
  <si>
    <t>15232219730101191X</t>
  </si>
  <si>
    <t>尹艳丽</t>
  </si>
  <si>
    <t>152322198608271921</t>
  </si>
  <si>
    <t>齐爱民</t>
  </si>
  <si>
    <t>152322197603011915</t>
  </si>
  <si>
    <t>刘军</t>
  </si>
  <si>
    <t>152322197710241919</t>
  </si>
  <si>
    <t>齐淑荣</t>
  </si>
  <si>
    <t>152322196106091921</t>
  </si>
  <si>
    <t>王俭</t>
  </si>
  <si>
    <t>152322196004151911</t>
  </si>
  <si>
    <t>褚立武</t>
  </si>
  <si>
    <t>152322197709291919</t>
  </si>
  <si>
    <t>李长发</t>
  </si>
  <si>
    <t>152322195904271914</t>
  </si>
  <si>
    <t>王旭恒</t>
  </si>
  <si>
    <t>152322196308251911</t>
  </si>
  <si>
    <t>王海江</t>
  </si>
  <si>
    <t>152322197408291915</t>
  </si>
  <si>
    <t>张国臣</t>
  </si>
  <si>
    <t>152322198007091917</t>
  </si>
  <si>
    <t>李长富</t>
  </si>
  <si>
    <t>152322196109231918</t>
  </si>
  <si>
    <t>朱宝权</t>
  </si>
  <si>
    <t>15232219821126191X</t>
  </si>
  <si>
    <t>霍志强</t>
  </si>
  <si>
    <t>152322198805061915</t>
  </si>
  <si>
    <t>王占胜</t>
  </si>
  <si>
    <t>152322197708251915</t>
  </si>
  <si>
    <t>闫世海</t>
  </si>
  <si>
    <t>152322197601151914</t>
  </si>
  <si>
    <t>赵春江</t>
  </si>
  <si>
    <t>152322197712261913</t>
  </si>
  <si>
    <t>张占东</t>
  </si>
  <si>
    <t>152322196610181918</t>
  </si>
  <si>
    <t>王玉林</t>
  </si>
  <si>
    <t>152322197812301919</t>
  </si>
  <si>
    <t>杨志国</t>
  </si>
  <si>
    <t>152322197703271917</t>
  </si>
  <si>
    <t>刘臣</t>
  </si>
  <si>
    <t>152322197908111917</t>
  </si>
  <si>
    <t>刘礼</t>
  </si>
  <si>
    <t>152322195710201918</t>
  </si>
  <si>
    <t>王连武</t>
  </si>
  <si>
    <t>152322195602281914</t>
  </si>
  <si>
    <t>张永水</t>
  </si>
  <si>
    <t>152322195909041915</t>
  </si>
  <si>
    <t>杨志军</t>
  </si>
  <si>
    <t>15232219810902191X</t>
  </si>
  <si>
    <t>李文</t>
  </si>
  <si>
    <t>152322195809041918</t>
  </si>
  <si>
    <t>韩明泉</t>
  </si>
  <si>
    <t>15232219600817191X</t>
  </si>
  <si>
    <t>孙永霞</t>
  </si>
  <si>
    <t>152322196807111921</t>
  </si>
  <si>
    <t>张中华</t>
  </si>
  <si>
    <t>152322197307021916</t>
  </si>
  <si>
    <t>张国君</t>
  </si>
  <si>
    <t>15232219740318191X</t>
  </si>
  <si>
    <t>尹国臣</t>
  </si>
  <si>
    <t>152322197008041917</t>
  </si>
  <si>
    <t>王勤</t>
  </si>
  <si>
    <t>152322195704241913</t>
  </si>
  <si>
    <t>杨金华</t>
  </si>
  <si>
    <t>152322196210261927</t>
  </si>
  <si>
    <t>张伟</t>
  </si>
  <si>
    <t>152322197607201919</t>
  </si>
  <si>
    <t>马占兴</t>
  </si>
  <si>
    <t>152322196709231911</t>
  </si>
  <si>
    <t>朱凤岐</t>
  </si>
  <si>
    <t>152322195708031913</t>
  </si>
  <si>
    <t>沈光华</t>
  </si>
  <si>
    <t>152322196609101917</t>
  </si>
  <si>
    <t>杨玉霞</t>
  </si>
  <si>
    <t>152322196912291928</t>
  </si>
  <si>
    <t>沈佳宁</t>
  </si>
  <si>
    <t>15232219910209191X</t>
  </si>
  <si>
    <t>张起</t>
  </si>
  <si>
    <t>152322195110011934</t>
  </si>
  <si>
    <t>马占有</t>
  </si>
  <si>
    <t>152322196711181917</t>
  </si>
  <si>
    <t>马占原</t>
  </si>
  <si>
    <t>152322195703181912</t>
  </si>
  <si>
    <t>沈兴华</t>
  </si>
  <si>
    <t>152322197609201912</t>
  </si>
  <si>
    <t>张忠林</t>
  </si>
  <si>
    <t>152322197108061915</t>
  </si>
  <si>
    <t>张仁</t>
  </si>
  <si>
    <t>152322196101101916</t>
  </si>
  <si>
    <t>尹天起</t>
  </si>
  <si>
    <t>152322195710181910</t>
  </si>
  <si>
    <t>苏翠华</t>
  </si>
  <si>
    <t>152322195012101960</t>
  </si>
  <si>
    <t>尹桂侠</t>
  </si>
  <si>
    <t>152322195204221924</t>
  </si>
  <si>
    <t>刘金荣</t>
  </si>
  <si>
    <t>152322195607151924</t>
  </si>
  <si>
    <t>许生祥</t>
  </si>
  <si>
    <t>152322196106061917</t>
  </si>
  <si>
    <t>于振和</t>
  </si>
  <si>
    <t>152322196611021916</t>
  </si>
  <si>
    <t>张占义</t>
  </si>
  <si>
    <t>152322196901181918</t>
  </si>
  <si>
    <t>王连成</t>
  </si>
  <si>
    <t>152322195011201919</t>
  </si>
  <si>
    <t>马占英</t>
  </si>
  <si>
    <t>152322197005181914</t>
  </si>
  <si>
    <t>套格吐套布嘎查</t>
  </si>
  <si>
    <t>郭方义</t>
  </si>
  <si>
    <t>152322195112041918</t>
  </si>
  <si>
    <t>6</t>
  </si>
  <si>
    <t>孟凡祥</t>
  </si>
  <si>
    <t>152322195812131914</t>
  </si>
  <si>
    <t>2</t>
  </si>
  <si>
    <t>15886025367|</t>
  </si>
  <si>
    <t>刘万玉</t>
  </si>
  <si>
    <t>152322195904051911</t>
  </si>
  <si>
    <t>13087176740|</t>
  </si>
  <si>
    <t>胡艳华</t>
  </si>
  <si>
    <t>152322197108051928</t>
  </si>
  <si>
    <t>3</t>
  </si>
  <si>
    <t>张德进</t>
  </si>
  <si>
    <t>152322196804031918</t>
  </si>
  <si>
    <t>4</t>
  </si>
  <si>
    <t>13145257240|</t>
  </si>
  <si>
    <t>魏巍</t>
  </si>
  <si>
    <t>152322198410051915</t>
  </si>
  <si>
    <t>13245964246</t>
  </si>
  <si>
    <t>史万山</t>
  </si>
  <si>
    <t>152322195109191915</t>
  </si>
  <si>
    <t>15947457884|</t>
  </si>
  <si>
    <t>刘万江</t>
  </si>
  <si>
    <t>152322196606021911</t>
  </si>
  <si>
    <t>18747519039|</t>
  </si>
  <si>
    <t>杨淑芳</t>
  </si>
  <si>
    <t>152322195410291923</t>
  </si>
  <si>
    <t>包杰</t>
  </si>
  <si>
    <t>152322196903211914</t>
  </si>
  <si>
    <t>5</t>
  </si>
  <si>
    <t>潘满达</t>
  </si>
  <si>
    <t>152322196811201911</t>
  </si>
  <si>
    <t>廖财</t>
  </si>
  <si>
    <t>152322196003141914</t>
  </si>
  <si>
    <t>15004930647|</t>
  </si>
  <si>
    <t>鲁正军</t>
  </si>
  <si>
    <t>152322196705231914</t>
  </si>
  <si>
    <t>13948756354</t>
  </si>
  <si>
    <t>包金山</t>
  </si>
  <si>
    <t>152322196304121917</t>
  </si>
  <si>
    <t>15560538375|</t>
  </si>
  <si>
    <t>王红艳</t>
  </si>
  <si>
    <t>152322196807171924</t>
  </si>
  <si>
    <t>徐永堂</t>
  </si>
  <si>
    <t>152322197311131915</t>
  </si>
  <si>
    <t>张德林</t>
  </si>
  <si>
    <t>152322197504171913</t>
  </si>
  <si>
    <t>18747529865</t>
  </si>
  <si>
    <t>华占义</t>
  </si>
  <si>
    <t>152322197809111911</t>
  </si>
  <si>
    <t>15947258398|</t>
  </si>
  <si>
    <t>王春红</t>
  </si>
  <si>
    <t>152322197702171914</t>
  </si>
  <si>
    <t>15540049480|</t>
  </si>
  <si>
    <t>宣宝春</t>
  </si>
  <si>
    <t>15232219671218196X</t>
  </si>
  <si>
    <t>18347593205|</t>
  </si>
  <si>
    <t>包俊杰</t>
  </si>
  <si>
    <t>152322196805121915</t>
  </si>
  <si>
    <t>陶玉鸽</t>
  </si>
  <si>
    <t>152322195206171924</t>
  </si>
  <si>
    <t>李玉华</t>
  </si>
  <si>
    <t>152322195909261918</t>
  </si>
  <si>
    <t>13947586852|</t>
  </si>
  <si>
    <t>张德臣</t>
  </si>
  <si>
    <t>152322196405121916</t>
  </si>
  <si>
    <t>13789750163|</t>
  </si>
  <si>
    <t>张厚富</t>
  </si>
  <si>
    <t>152322198910061917</t>
  </si>
  <si>
    <t>17094901350|</t>
  </si>
  <si>
    <t>平安新村</t>
  </si>
  <si>
    <t>成文荣</t>
  </si>
  <si>
    <t>152322196601091515</t>
  </si>
  <si>
    <t>张凤英</t>
  </si>
  <si>
    <t>220302196912301103</t>
  </si>
  <si>
    <t>张春华</t>
  </si>
  <si>
    <t>152322196903221514</t>
  </si>
  <si>
    <t>李君</t>
  </si>
  <si>
    <t>152322196608231517</t>
  </si>
  <si>
    <t>安家窑村</t>
  </si>
  <si>
    <t>王安才</t>
  </si>
  <si>
    <t>152322196504151918</t>
  </si>
  <si>
    <t>刘成飞</t>
  </si>
  <si>
    <t>152322196601061914</t>
  </si>
  <si>
    <t>于洪江</t>
  </si>
  <si>
    <t>152322196709181918</t>
  </si>
  <si>
    <t>财凤英</t>
  </si>
  <si>
    <t>152322195203051927</t>
  </si>
  <si>
    <t>郝成文</t>
  </si>
  <si>
    <t>152322196205261914</t>
  </si>
  <si>
    <t>李秀梅</t>
  </si>
  <si>
    <t>152322197901051923</t>
  </si>
  <si>
    <t>王俊德</t>
  </si>
  <si>
    <t>152322197808181934</t>
  </si>
  <si>
    <t>王占丰</t>
  </si>
  <si>
    <t>152322195112291917</t>
  </si>
  <si>
    <t>刘凤琴</t>
  </si>
  <si>
    <t>152322197208141920</t>
  </si>
  <si>
    <t>迟连信</t>
  </si>
  <si>
    <t>152322196210251913</t>
  </si>
  <si>
    <t>杨占海</t>
  </si>
  <si>
    <t>152322195909231911</t>
  </si>
  <si>
    <t>孟家窝堡村</t>
  </si>
  <si>
    <t>于万全</t>
  </si>
  <si>
    <t>152322197408141917</t>
  </si>
  <si>
    <t>李光</t>
  </si>
  <si>
    <t>152322198011071919</t>
  </si>
  <si>
    <t>刘亚杰</t>
  </si>
  <si>
    <t>152322197802271939</t>
  </si>
  <si>
    <t>赵来全</t>
  </si>
  <si>
    <t>152322197401051919</t>
  </si>
  <si>
    <t>张兴发</t>
  </si>
  <si>
    <t>152322197001251938</t>
  </si>
  <si>
    <t>152322197302161936</t>
  </si>
  <si>
    <t>朱云起</t>
  </si>
  <si>
    <t>152322194612081911</t>
  </si>
  <si>
    <t>13664000815</t>
  </si>
  <si>
    <t>李忠仁</t>
  </si>
  <si>
    <t>152322196209191917</t>
  </si>
  <si>
    <t xml:space="preserve">监测户 </t>
  </si>
  <si>
    <t>周广学</t>
  </si>
  <si>
    <t>152322198405171912</t>
  </si>
  <si>
    <t>王林</t>
  </si>
  <si>
    <t>152322198407291918</t>
  </si>
  <si>
    <t>王维金</t>
  </si>
  <si>
    <t>150521195511161514</t>
  </si>
  <si>
    <t>张兴国</t>
  </si>
  <si>
    <t>152322195811011910</t>
  </si>
  <si>
    <t>刘桂芹</t>
  </si>
  <si>
    <t>152322195104121926</t>
  </si>
  <si>
    <t>张兴文</t>
  </si>
  <si>
    <t>152322195609221914</t>
  </si>
  <si>
    <t>黄兆坤</t>
  </si>
  <si>
    <t>152322195301061918</t>
  </si>
  <si>
    <t>李忠杰</t>
  </si>
  <si>
    <t>152322197409301919</t>
  </si>
  <si>
    <t>朱云成</t>
  </si>
  <si>
    <t>152322196408121954</t>
  </si>
  <si>
    <t>额木勒吐嘎查</t>
  </si>
  <si>
    <t>孟小亮</t>
  </si>
  <si>
    <t>152322198506061915</t>
  </si>
  <si>
    <t>李永刚15047505577</t>
  </si>
  <si>
    <t>王成林</t>
  </si>
  <si>
    <t>152322197901171933</t>
  </si>
  <si>
    <t>15750519175</t>
  </si>
  <si>
    <t>腰保安村</t>
  </si>
  <si>
    <t>夏春恒</t>
  </si>
  <si>
    <t>152322197004151510</t>
  </si>
  <si>
    <t>王井生</t>
  </si>
  <si>
    <t>152322196201171516</t>
  </si>
  <si>
    <t>高尚林</t>
  </si>
  <si>
    <t>152322197612211513</t>
  </si>
  <si>
    <t>王刚</t>
  </si>
  <si>
    <t>152322198305071519</t>
  </si>
  <si>
    <t>脱贫户享受政策户</t>
  </si>
  <si>
    <t>李红</t>
  </si>
  <si>
    <t>152322198002291514</t>
  </si>
  <si>
    <t>后太平</t>
  </si>
  <si>
    <t>李英红</t>
  </si>
  <si>
    <t>152322198011201525</t>
  </si>
  <si>
    <t>王忠发</t>
  </si>
  <si>
    <t>15232219511024151042</t>
  </si>
  <si>
    <t>王忠海</t>
  </si>
  <si>
    <t>152322196004071516</t>
  </si>
  <si>
    <t>崔凤林</t>
  </si>
  <si>
    <t>152322195702101511</t>
  </si>
  <si>
    <t>陈宝权</t>
  </si>
  <si>
    <t>15232219591018151X44</t>
  </si>
  <si>
    <t>监测中</t>
  </si>
  <si>
    <t>陈国权</t>
  </si>
  <si>
    <t>15232219690913151X</t>
  </si>
  <si>
    <t>吴占江</t>
  </si>
  <si>
    <t>152322196704131911</t>
  </si>
  <si>
    <t>李有鹏</t>
  </si>
  <si>
    <t>152322197712191513</t>
  </si>
  <si>
    <t>李江</t>
  </si>
  <si>
    <t>152322195409031518</t>
  </si>
  <si>
    <t>关文举</t>
  </si>
  <si>
    <t>152322196211191510</t>
  </si>
  <si>
    <t>赵景阳</t>
  </si>
  <si>
    <t>152322195808061511</t>
  </si>
  <si>
    <t>吴占刚</t>
  </si>
  <si>
    <t>152322197202021514</t>
  </si>
  <si>
    <t>刘凤霞</t>
  </si>
  <si>
    <t>152322196206021525</t>
  </si>
  <si>
    <t>陈国才</t>
  </si>
  <si>
    <t>152322197503021550</t>
  </si>
  <si>
    <t>王文彪</t>
  </si>
  <si>
    <t>152322198006151519</t>
  </si>
  <si>
    <t>冯占民</t>
  </si>
  <si>
    <t>152322197904181512</t>
  </si>
  <si>
    <t>李英华</t>
  </si>
  <si>
    <t>152322197312141525</t>
  </si>
  <si>
    <t>张复生</t>
  </si>
  <si>
    <t>15232219871124151X</t>
  </si>
  <si>
    <t>白海龙</t>
  </si>
  <si>
    <t>152322197104031516</t>
  </si>
  <si>
    <t>李洪喜</t>
  </si>
  <si>
    <t>152322197404301514</t>
  </si>
  <si>
    <t>陈国富</t>
  </si>
  <si>
    <t>152322196512251513</t>
  </si>
  <si>
    <t>王文举</t>
  </si>
  <si>
    <t>152322197704291514</t>
  </si>
  <si>
    <t>郝建超</t>
  </si>
  <si>
    <t>152322197612281511</t>
  </si>
  <si>
    <t>吴国良</t>
  </si>
  <si>
    <t>152322198411201516</t>
  </si>
  <si>
    <t>唐俊峰</t>
  </si>
  <si>
    <t>152322195301161513</t>
  </si>
  <si>
    <t>李长顺</t>
  </si>
  <si>
    <t>15232219600412151X</t>
  </si>
  <si>
    <t>丛忠奎</t>
  </si>
  <si>
    <t>152322197807201518</t>
  </si>
  <si>
    <t>张春荣</t>
  </si>
  <si>
    <t>152322196707111545</t>
  </si>
  <si>
    <t>关仁亮</t>
  </si>
  <si>
    <t>15232219820920151243</t>
  </si>
  <si>
    <t>苏显文</t>
  </si>
  <si>
    <t>152322198009141519</t>
  </si>
  <si>
    <t>李长和</t>
  </si>
  <si>
    <t>152322197001291518</t>
  </si>
  <si>
    <t>王福印</t>
  </si>
  <si>
    <t>152322196803121516</t>
  </si>
  <si>
    <t>朱洪军</t>
  </si>
  <si>
    <t>152322196310151514</t>
  </si>
  <si>
    <t>岳金权</t>
  </si>
  <si>
    <t>152322197609201517</t>
  </si>
  <si>
    <t>赵云生</t>
  </si>
  <si>
    <t>152322195203141519</t>
  </si>
  <si>
    <t>康武</t>
  </si>
  <si>
    <t>152322197702051517</t>
  </si>
  <si>
    <t>郝义</t>
  </si>
  <si>
    <t>152322195210211511</t>
  </si>
  <si>
    <t>康旭</t>
  </si>
  <si>
    <t>152322198112051511</t>
  </si>
  <si>
    <t>刘振和</t>
  </si>
  <si>
    <t>152322196205081518</t>
  </si>
  <si>
    <t>郝林</t>
  </si>
  <si>
    <t>152322196311051515</t>
  </si>
  <si>
    <t>吴占海</t>
  </si>
  <si>
    <t>152322196606101516</t>
  </si>
  <si>
    <t>吴国臣</t>
  </si>
  <si>
    <t>152322197111101519</t>
  </si>
  <si>
    <t>赵佃龙</t>
  </si>
  <si>
    <t>152322195305081510</t>
  </si>
  <si>
    <t>洪艳红</t>
  </si>
  <si>
    <t>152322197908011529</t>
  </si>
  <si>
    <t>吴占和</t>
  </si>
  <si>
    <t>152322196911201513</t>
  </si>
  <si>
    <t>康德林</t>
  </si>
  <si>
    <t>152322197008051533</t>
  </si>
  <si>
    <t>康春林</t>
  </si>
  <si>
    <t>152322196605191513</t>
  </si>
  <si>
    <t>李有年</t>
  </si>
  <si>
    <t>152322198712011513</t>
  </si>
  <si>
    <t>张富</t>
  </si>
  <si>
    <t>152322196506121536</t>
  </si>
  <si>
    <t>岳凤云</t>
  </si>
  <si>
    <t>152322194901091526</t>
  </si>
  <si>
    <t>吴占林</t>
  </si>
  <si>
    <t>152322196309211516</t>
  </si>
  <si>
    <t>陈宝民</t>
  </si>
  <si>
    <t>15232219700308151444</t>
  </si>
  <si>
    <t>冯占富</t>
  </si>
  <si>
    <t>152322196802201514</t>
  </si>
  <si>
    <t>丛守林</t>
  </si>
  <si>
    <t>152322195307261515</t>
  </si>
  <si>
    <t>康凤彬</t>
  </si>
  <si>
    <t>152322195910221518</t>
  </si>
  <si>
    <t>李爱国</t>
  </si>
  <si>
    <t>152322195504291510</t>
  </si>
  <si>
    <t>吴凤贵</t>
  </si>
  <si>
    <t>152322195304161519</t>
  </si>
  <si>
    <t>李玉喜</t>
  </si>
  <si>
    <t>152322194803031538</t>
  </si>
  <si>
    <t>为消除风险户</t>
  </si>
  <si>
    <t>塔拉吐嘎查</t>
  </si>
  <si>
    <t>魏学山</t>
  </si>
  <si>
    <t>152322195309041938</t>
  </si>
  <si>
    <t>王德志</t>
  </si>
  <si>
    <t>152322197401021939</t>
  </si>
  <si>
    <t>刘春芳</t>
  </si>
  <si>
    <t>152322198805031943</t>
  </si>
  <si>
    <t>崔海军</t>
  </si>
  <si>
    <t>152322198704181918</t>
  </si>
  <si>
    <t>魏福军</t>
  </si>
  <si>
    <t>152322197712211932</t>
  </si>
  <si>
    <t>崔秀莲</t>
  </si>
  <si>
    <t>150521196408161529</t>
  </si>
  <si>
    <t>梁占华</t>
  </si>
  <si>
    <t>152322198102081952</t>
  </si>
  <si>
    <t>前太平村</t>
  </si>
  <si>
    <t>张金东</t>
  </si>
  <si>
    <t>152322197505071519</t>
  </si>
  <si>
    <t>张少发</t>
  </si>
  <si>
    <t>152322195010171519</t>
  </si>
  <si>
    <t>庞玉海</t>
  </si>
  <si>
    <t>15232219651201151X</t>
  </si>
  <si>
    <t>王伯玲</t>
  </si>
  <si>
    <t>152322196701171547</t>
  </si>
  <si>
    <t>史立海</t>
  </si>
  <si>
    <t>152322196005281515</t>
  </si>
  <si>
    <t>赵文明</t>
  </si>
  <si>
    <t>152322198102121934</t>
  </si>
  <si>
    <t>15947781089</t>
  </si>
  <si>
    <t>庞海江</t>
  </si>
  <si>
    <t>152322199201191510</t>
  </si>
  <si>
    <t>史明华</t>
  </si>
  <si>
    <t>152322198201051513</t>
  </si>
  <si>
    <t>张德山</t>
  </si>
  <si>
    <t>152322195001251517</t>
  </si>
  <si>
    <t>赵洪艳</t>
  </si>
  <si>
    <t>220382197201255127</t>
  </si>
  <si>
    <t>李长山</t>
  </si>
  <si>
    <t>152322197601201512</t>
  </si>
  <si>
    <t>王久洲</t>
  </si>
  <si>
    <t>152322196705191537</t>
  </si>
  <si>
    <t>15924472553</t>
  </si>
  <si>
    <t>费彦红</t>
  </si>
  <si>
    <t>152322197505121512</t>
  </si>
  <si>
    <t>郭宝玉</t>
  </si>
  <si>
    <t>152322196708141519</t>
  </si>
  <si>
    <t>王文龙</t>
  </si>
  <si>
    <t>152322197903021517</t>
  </si>
  <si>
    <t>赵文山</t>
  </si>
  <si>
    <t>152322197105011517</t>
  </si>
  <si>
    <t>王久祥</t>
  </si>
  <si>
    <t>152322197510221518</t>
  </si>
  <si>
    <t>王井海</t>
  </si>
  <si>
    <t>152322196906021534</t>
  </si>
  <si>
    <t>李金香</t>
  </si>
  <si>
    <t>152322197308031526</t>
  </si>
  <si>
    <t>15148732153</t>
  </si>
  <si>
    <t>刘兴成</t>
  </si>
  <si>
    <t>152322195007271519</t>
  </si>
  <si>
    <t>张占礼</t>
  </si>
  <si>
    <t>152322194810121515</t>
  </si>
  <si>
    <t>费艳波</t>
  </si>
  <si>
    <t>15232219780409151X</t>
  </si>
  <si>
    <t>张世纬</t>
  </si>
  <si>
    <t>152322199509191912</t>
  </si>
  <si>
    <t>李胜</t>
  </si>
  <si>
    <t>152322197112201511</t>
  </si>
  <si>
    <t>13500630494</t>
  </si>
  <si>
    <t>赵庆福</t>
  </si>
  <si>
    <t>152322196504051511</t>
  </si>
  <si>
    <t>13847559193</t>
  </si>
  <si>
    <t>徐凤有</t>
  </si>
  <si>
    <t>15232219720908151X</t>
  </si>
  <si>
    <t>杨金胜</t>
  </si>
  <si>
    <t>152322198707251512</t>
  </si>
  <si>
    <t>刘彦辉</t>
  </si>
  <si>
    <t>152322196905121517</t>
  </si>
  <si>
    <t>赵一学</t>
  </si>
  <si>
    <t>152322196205061525</t>
  </si>
  <si>
    <t>新民村</t>
  </si>
  <si>
    <t>李贵</t>
  </si>
  <si>
    <t>东张家窑村</t>
  </si>
  <si>
    <t>王海</t>
  </si>
  <si>
    <t>152322197401301914</t>
  </si>
  <si>
    <t>李新建
15547518388</t>
  </si>
  <si>
    <t>郑淑艳</t>
  </si>
  <si>
    <t>15232219650404192X</t>
  </si>
  <si>
    <t>13270633797</t>
  </si>
  <si>
    <t>解占山</t>
  </si>
  <si>
    <t>15232219630417199X</t>
  </si>
  <si>
    <t>15204876343</t>
  </si>
  <si>
    <t>陈生</t>
  </si>
  <si>
    <t>152322196510171915</t>
  </si>
  <si>
    <t>15947781904</t>
  </si>
  <si>
    <t>解忠海</t>
  </si>
  <si>
    <t xml:space="preserve"> 152322198210221916</t>
  </si>
  <si>
    <t>15771501087</t>
  </si>
  <si>
    <t>王玉良</t>
  </si>
  <si>
    <t>15232219661021191043</t>
  </si>
  <si>
    <t>13664007084</t>
  </si>
  <si>
    <t>孙英德</t>
  </si>
  <si>
    <t>152322198507161918</t>
  </si>
  <si>
    <t>15848854350</t>
  </si>
  <si>
    <t>张桂发</t>
  </si>
  <si>
    <t>15232219620606191442</t>
  </si>
  <si>
    <t>15043499722</t>
  </si>
  <si>
    <t>尹波</t>
  </si>
  <si>
    <t>152322197408251913</t>
  </si>
  <si>
    <t>13630922674</t>
  </si>
  <si>
    <t>袁瑞山</t>
  </si>
  <si>
    <t>15232219550602191X23</t>
  </si>
  <si>
    <t>15004730165</t>
  </si>
  <si>
    <t>谢海波</t>
  </si>
  <si>
    <t>152322197512251913</t>
  </si>
  <si>
    <t>15886048932</t>
  </si>
  <si>
    <t>冯国有</t>
  </si>
  <si>
    <t>152322197009051914</t>
  </si>
  <si>
    <t>15647527419</t>
  </si>
  <si>
    <t>解忠林</t>
  </si>
  <si>
    <t>152322197903041913</t>
  </si>
  <si>
    <t>15647524639</t>
  </si>
  <si>
    <t>张立武</t>
  </si>
  <si>
    <t>15232219680420191344</t>
  </si>
  <si>
    <t>13948550352</t>
  </si>
  <si>
    <t>李文玖</t>
  </si>
  <si>
    <t>15232219660216191742</t>
  </si>
  <si>
    <t>13948453254</t>
  </si>
  <si>
    <t>张贵有</t>
  </si>
  <si>
    <t>152322195602211916</t>
  </si>
  <si>
    <t>15886049272</t>
  </si>
  <si>
    <t>郝凤环</t>
  </si>
  <si>
    <t>152322196003131943</t>
  </si>
  <si>
    <t>15560562837</t>
  </si>
  <si>
    <t>赵淑清</t>
  </si>
  <si>
    <t>152322196505101920</t>
  </si>
  <si>
    <t>17611556926</t>
  </si>
  <si>
    <t>152322197102061914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</si>
</sst>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66">
    <font>
      <sz val="11"/>
      <color theme="1"/>
      <name val="宋体"/>
      <charset val="134"/>
      <scheme val="minor"/>
    </font>
    <font>
      <b/>
      <sz val="22"/>
      <color theme="1"/>
      <name val="方正公文小标宋"/>
      <charset val="134"/>
    </font>
    <font>
      <b/>
      <sz val="8"/>
      <color theme="1"/>
      <name val="新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新宋体"/>
      <charset val="134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SimSun"/>
      <charset val="134"/>
    </font>
    <font>
      <sz val="10"/>
      <name val="Arial"/>
      <charset val="0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10"/>
      <name val="楷体"/>
      <charset val="134"/>
    </font>
    <font>
      <b/>
      <sz val="8"/>
      <color theme="1"/>
      <name val="宋体"/>
      <charset val="134"/>
      <scheme val="minor"/>
    </font>
    <font>
      <sz val="11"/>
      <color rgb="FF000000"/>
      <name val="新宋体"/>
      <charset val="134"/>
    </font>
    <font>
      <sz val="11"/>
      <name val="楷体"/>
      <charset val="134"/>
    </font>
    <font>
      <sz val="8"/>
      <color theme="1"/>
      <name val="宋体"/>
      <charset val="134"/>
      <scheme val="minor"/>
    </font>
    <font>
      <sz val="9"/>
      <name val="楷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9"/>
      <color indexed="8"/>
      <name val="宋体"/>
      <charset val="134"/>
    </font>
    <font>
      <sz val="11"/>
      <name val="Courier New"/>
      <charset val="134"/>
    </font>
    <font>
      <sz val="11"/>
      <name val="新宋体"/>
      <charset val="134"/>
    </font>
    <font>
      <sz val="12"/>
      <color indexed="8"/>
      <name val="宋体"/>
      <charset val="134"/>
    </font>
    <font>
      <sz val="11"/>
      <color rgb="FF000000"/>
      <name val="SimSun"/>
      <charset val="0"/>
    </font>
    <font>
      <sz val="11"/>
      <name val="Arial"/>
      <charset val="0"/>
    </font>
    <font>
      <sz val="12"/>
      <name val="Arial"/>
      <charset val="134"/>
    </font>
    <font>
      <sz val="12"/>
      <color theme="1"/>
      <name val="宋体"/>
      <charset val="134"/>
    </font>
    <font>
      <sz val="11"/>
      <color theme="1"/>
      <name val="楷体"/>
      <charset val="134"/>
    </font>
    <font>
      <sz val="12"/>
      <color rgb="FFFF0000"/>
      <name val="宋体"/>
      <charset val="134"/>
    </font>
    <font>
      <b/>
      <sz val="16"/>
      <color theme="1"/>
      <name val="新宋体"/>
      <charset val="134"/>
    </font>
    <font>
      <b/>
      <sz val="16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楷体"/>
      <charset val="134"/>
    </font>
    <font>
      <sz val="11"/>
      <color theme="1"/>
      <name val="宋体"/>
      <charset val="134"/>
      <scheme val="major"/>
    </font>
    <font>
      <sz val="10"/>
      <color rgb="FFFF0000"/>
      <name val="楷体"/>
      <charset val="134"/>
    </font>
    <font>
      <sz val="9"/>
      <color theme="1"/>
      <name val="楷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5" borderId="11" applyNumberFormat="0" applyAlignment="0" applyProtection="0">
      <alignment vertical="center"/>
    </xf>
    <xf numFmtId="0" fontId="55" fillId="6" borderId="12" applyNumberFormat="0" applyAlignment="0" applyProtection="0">
      <alignment vertical="center"/>
    </xf>
    <xf numFmtId="0" fontId="56" fillId="6" borderId="11" applyNumberFormat="0" applyAlignment="0" applyProtection="0">
      <alignment vertical="center"/>
    </xf>
    <xf numFmtId="0" fontId="57" fillId="7" borderId="13" applyNumberFormat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16" fillId="0" borderId="0"/>
    <xf numFmtId="0" fontId="65" fillId="0" borderId="0" applyNumberFormat="0" applyFont="0" applyFill="0" applyBorder="0" applyAlignment="0" applyProtection="0"/>
  </cellStyleXfs>
  <cellXfs count="1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0" fillId="2" borderId="3" xfId="0" applyFont="1" applyFill="1" applyBorder="1">
      <alignment vertical="center"/>
    </xf>
    <xf numFmtId="0" fontId="0" fillId="2" borderId="3" xfId="0" applyNumberFormat="1" applyFont="1" applyFill="1" applyBorder="1" applyAlignment="1"/>
    <xf numFmtId="0" fontId="16" fillId="2" borderId="0" xfId="0" applyNumberFormat="1" applyFont="1" applyFill="1" applyBorder="1" applyAlignment="1"/>
    <xf numFmtId="0" fontId="11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9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57" fontId="10" fillId="2" borderId="3" xfId="0" applyNumberFormat="1" applyFont="1" applyFill="1" applyBorder="1" applyAlignment="1">
      <alignment horizontal="center" vertical="center"/>
    </xf>
    <xf numFmtId="57" fontId="21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57" fontId="8" fillId="2" borderId="3" xfId="0" applyNumberFormat="1" applyFont="1" applyFill="1" applyBorder="1" applyAlignment="1">
      <alignment horizontal="center" vertical="center"/>
    </xf>
    <xf numFmtId="0" fontId="8" fillId="2" borderId="3" xfId="49" applyNumberFormat="1" applyFont="1" applyFill="1" applyBorder="1" applyAlignment="1" applyProtection="1">
      <alignment horizontal="center" vertical="center"/>
    </xf>
    <xf numFmtId="0" fontId="8" fillId="2" borderId="3" xfId="49" applyFont="1" applyFill="1" applyBorder="1" applyAlignment="1" applyProtection="1">
      <alignment horizontal="center" vertical="center"/>
    </xf>
    <xf numFmtId="177" fontId="0" fillId="2" borderId="3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177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5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3" xfId="0" applyNumberFormat="1" applyFont="1" applyFill="1" applyBorder="1" applyAlignment="1"/>
    <xf numFmtId="0" fontId="28" fillId="2" borderId="6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26" fillId="2" borderId="3" xfId="0" applyNumberFormat="1" applyFont="1" applyFill="1" applyBorder="1" applyAlignment="1">
      <alignment horizontal="center" vertical="center"/>
    </xf>
    <xf numFmtId="57" fontId="30" fillId="2" borderId="3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33" fillId="2" borderId="3" xfId="0" applyNumberFormat="1" applyFont="1" applyFill="1" applyBorder="1" applyAlignment="1">
      <alignment horizontal="center" vertical="center"/>
    </xf>
    <xf numFmtId="0" fontId="26" fillId="2" borderId="3" xfId="0" applyNumberFormat="1" applyFont="1" applyFill="1" applyBorder="1" applyAlignment="1">
      <alignment horizontal="center" vertical="center" wrapText="1"/>
    </xf>
    <xf numFmtId="0" fontId="25" fillId="2" borderId="3" xfId="0" applyNumberFormat="1" applyFont="1" applyFill="1" applyBorder="1" applyAlignment="1"/>
    <xf numFmtId="0" fontId="26" fillId="2" borderId="6" xfId="0" applyFont="1" applyFill="1" applyBorder="1" applyAlignment="1">
      <alignment horizontal="center" vertical="center"/>
    </xf>
    <xf numFmtId="0" fontId="26" fillId="2" borderId="3" xfId="0" applyNumberFormat="1" applyFont="1" applyFill="1" applyBorder="1" applyAlignment="1" applyProtection="1">
      <alignment horizontal="center" vertical="center"/>
    </xf>
    <xf numFmtId="49" fontId="34" fillId="2" borderId="3" xfId="50" applyNumberFormat="1" applyFont="1" applyFill="1" applyBorder="1" applyAlignment="1"/>
    <xf numFmtId="0" fontId="29" fillId="2" borderId="7" xfId="0" applyFont="1" applyFill="1" applyBorder="1" applyAlignment="1">
      <alignment horizontal="center" vertical="center"/>
    </xf>
    <xf numFmtId="177" fontId="10" fillId="2" borderId="3" xfId="0" applyNumberFormat="1" applyFont="1" applyFill="1" applyBorder="1" applyAlignment="1">
      <alignment horizontal="center" vertical="center"/>
    </xf>
    <xf numFmtId="49" fontId="35" fillId="2" borderId="3" xfId="0" applyNumberFormat="1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/>
    </xf>
    <xf numFmtId="177" fontId="0" fillId="2" borderId="3" xfId="0" applyNumberFormat="1" applyFont="1" applyFill="1" applyBorder="1">
      <alignment vertical="center"/>
    </xf>
    <xf numFmtId="0" fontId="36" fillId="2" borderId="3" xfId="0" applyNumberFormat="1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9" fontId="25" fillId="2" borderId="3" xfId="49" applyNumberFormat="1" applyFont="1" applyFill="1" applyBorder="1" applyAlignment="1" applyProtection="1">
      <alignment horizontal="center" vertical="center"/>
    </xf>
    <xf numFmtId="0" fontId="38" fillId="2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/>
    </xf>
    <xf numFmtId="0" fontId="43" fillId="2" borderId="3" xfId="0" applyNumberFormat="1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/>
    </xf>
    <xf numFmtId="0" fontId="44" fillId="2" borderId="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45" fillId="2" borderId="3" xfId="49" applyFont="1" applyFill="1" applyBorder="1" applyAlignment="1" applyProtection="1">
      <alignment horizontal="center" vertical="center"/>
    </xf>
    <xf numFmtId="0" fontId="25" fillId="2" borderId="3" xfId="49" applyNumberFormat="1" applyFont="1" applyFill="1" applyBorder="1" applyAlignment="1" applyProtection="1">
      <alignment horizontal="center" vertical="center"/>
    </xf>
    <xf numFmtId="0" fontId="26" fillId="2" borderId="3" xfId="49" applyNumberFormat="1" applyFont="1" applyFill="1" applyBorder="1" applyAlignment="1" applyProtection="1">
      <alignment horizontal="center" vertical="center"/>
    </xf>
    <xf numFmtId="49" fontId="26" fillId="2" borderId="3" xfId="49" applyNumberFormat="1" applyFont="1" applyFill="1" applyBorder="1" applyAlignment="1" applyProtection="1">
      <alignment horizontal="center" vertical="center"/>
    </xf>
    <xf numFmtId="0" fontId="45" fillId="2" borderId="6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 quotePrefix="1">
      <alignment horizontal="center" vertical="center"/>
    </xf>
    <xf numFmtId="0" fontId="0" fillId="3" borderId="3" xfId="0" applyFont="1" applyFill="1" applyBorder="1" applyAlignment="1" quotePrefix="1">
      <alignment horizontal="center" vertical="center"/>
    </xf>
    <xf numFmtId="0" fontId="10" fillId="2" borderId="3" xfId="0" applyFont="1" applyFill="1" applyBorder="1" applyAlignment="1" quotePrefix="1">
      <alignment horizontal="center" vertical="center" wrapText="1"/>
    </xf>
    <xf numFmtId="0" fontId="0" fillId="2" borderId="3" xfId="0" applyFont="1" applyFill="1" applyBorder="1" quotePrefix="1">
      <alignment vertical="center"/>
    </xf>
    <xf numFmtId="0" fontId="36" fillId="2" borderId="3" xfId="0" applyNumberFormat="1" applyFont="1" applyFill="1" applyBorder="1" applyAlignment="1" quotePrefix="1">
      <alignment horizontal="center" vertical="center" wrapText="1"/>
    </xf>
    <xf numFmtId="0" fontId="19" fillId="2" borderId="3" xfId="0" applyNumberFormat="1" applyFont="1" applyFill="1" applyBorder="1" applyAlignment="1" quotePrefix="1">
      <alignment horizontal="center" vertical="center" wrapText="1"/>
    </xf>
    <xf numFmtId="0" fontId="41" fillId="2" borderId="3" xfId="0" applyFont="1" applyFill="1" applyBorder="1" applyAlignment="1" quotePrefix="1">
      <alignment horizontal="center" vertical="center" wrapText="1"/>
    </xf>
    <xf numFmtId="0" fontId="8" fillId="2" borderId="3" xfId="0" applyFont="1" applyFill="1" applyBorder="1" applyAlignment="1" quotePrefix="1">
      <alignment horizontal="center" vertical="center" wrapText="1"/>
    </xf>
    <xf numFmtId="0" fontId="26" fillId="2" borderId="3" xfId="0" applyNumberFormat="1" applyFont="1" applyFill="1" applyBorder="1" applyAlignment="1" quotePrefix="1">
      <alignment horizontal="center" vertical="center" wrapText="1"/>
    </xf>
    <xf numFmtId="0" fontId="25" fillId="2" borderId="3" xfId="0" applyNumberFormat="1" applyFont="1" applyFill="1" applyBorder="1" applyAlignment="1" quotePrefix="1"/>
    <xf numFmtId="0" fontId="5" fillId="2" borderId="3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Z358"/>
  <sheetViews>
    <sheetView topLeftCell="A352" workbookViewId="0">
      <selection activeCell="A3" sqref="$A3:$XFD358"/>
    </sheetView>
  </sheetViews>
  <sheetFormatPr defaultColWidth="9" defaultRowHeight="14"/>
  <cols>
    <col min="1" max="1" width="5.5" style="1" customWidth="1"/>
    <col min="2" max="2" width="9" style="1"/>
    <col min="3" max="3" width="17.7545454545455" style="1" customWidth="1"/>
    <col min="4" max="4" width="15" style="1" customWidth="1"/>
    <col min="5" max="5" width="11.1272727272727" style="1" customWidth="1"/>
    <col min="6" max="6" width="21.3727272727273" style="1" customWidth="1"/>
    <col min="7" max="7" width="8.12727272727273" style="1" customWidth="1"/>
    <col min="8" max="8" width="9.37272727272727" style="1" customWidth="1"/>
    <col min="9" max="10" width="9" style="1" customWidth="1"/>
    <col min="11" max="11" width="10.8727272727273" style="1" customWidth="1"/>
    <col min="12" max="12" width="11.7545454545455" style="1" customWidth="1"/>
    <col min="13" max="13" width="11.1272727272727" style="1" customWidth="1"/>
    <col min="14" max="14" width="11.3727272727273" style="1" customWidth="1"/>
    <col min="15" max="15" width="10.8727272727273" style="1" customWidth="1"/>
    <col min="16" max="16" width="25.7545454545455" style="1" customWidth="1"/>
    <col min="17" max="17" width="11.7545454545455" style="1" customWidth="1"/>
    <col min="18" max="18" width="13.6272727272727" style="1" customWidth="1"/>
    <col min="19" max="19" width="15" style="1" customWidth="1"/>
    <col min="20" max="20" width="18.5" style="1" customWidth="1"/>
    <col min="21" max="21" width="12.5454545454545" style="1" customWidth="1"/>
    <col min="22" max="22" width="15.2727272727273" style="1" customWidth="1"/>
    <col min="23" max="23" width="12.7272727272727" style="1" customWidth="1"/>
    <col min="24" max="24" width="9" style="1" customWidth="1"/>
    <col min="25" max="16384" width="9" style="1"/>
  </cols>
  <sheetData>
    <row r="1" ht="46" customHeight="1" spans="1:2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3"/>
    </row>
    <row r="2" ht="136" customHeight="1" spans="1:26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6" t="s">
        <v>10</v>
      </c>
      <c r="K2" s="96" t="s">
        <v>11</v>
      </c>
      <c r="L2" s="98" t="s">
        <v>12</v>
      </c>
      <c r="M2" s="98" t="s">
        <v>13</v>
      </c>
      <c r="N2" s="98" t="s">
        <v>14</v>
      </c>
      <c r="O2" s="98" t="s">
        <v>15</v>
      </c>
      <c r="P2" s="98" t="s">
        <v>16</v>
      </c>
      <c r="Q2" s="98" t="s">
        <v>17</v>
      </c>
      <c r="R2" s="98" t="s">
        <v>18</v>
      </c>
      <c r="S2" s="98" t="s">
        <v>19</v>
      </c>
      <c r="T2" s="96" t="s">
        <v>20</v>
      </c>
      <c r="U2" s="96" t="s">
        <v>21</v>
      </c>
      <c r="V2" s="96" t="s">
        <v>22</v>
      </c>
      <c r="W2" s="96" t="s">
        <v>23</v>
      </c>
      <c r="X2" s="96" t="s">
        <v>24</v>
      </c>
      <c r="Y2" s="96" t="s">
        <v>25</v>
      </c>
      <c r="Z2" s="96" t="s">
        <v>26</v>
      </c>
    </row>
    <row r="3" s="1" customFormat="1" ht="29" customHeight="1" spans="1:26">
      <c r="A3" s="13">
        <v>1</v>
      </c>
      <c r="B3" s="13" t="s">
        <v>27</v>
      </c>
      <c r="C3" s="16" t="s">
        <v>28</v>
      </c>
      <c r="D3" s="14" t="s">
        <v>29</v>
      </c>
      <c r="E3" s="16" t="s">
        <v>30</v>
      </c>
      <c r="F3" s="117" t="s">
        <v>31</v>
      </c>
      <c r="G3" s="16">
        <v>4</v>
      </c>
      <c r="H3" s="17">
        <v>50.99</v>
      </c>
      <c r="I3" s="17">
        <v>0</v>
      </c>
      <c r="J3" s="17">
        <v>30.99</v>
      </c>
      <c r="K3" s="16">
        <v>18594</v>
      </c>
      <c r="L3" s="16">
        <v>30000</v>
      </c>
      <c r="M3" s="16">
        <v>0</v>
      </c>
      <c r="N3" s="16">
        <v>16000</v>
      </c>
      <c r="O3" s="16">
        <v>16706.1</v>
      </c>
      <c r="P3" s="16">
        <v>20396</v>
      </c>
      <c r="Q3" s="13">
        <f>L3+M3++N3+O3-P3</f>
        <v>42310.1</v>
      </c>
      <c r="R3" s="13">
        <f t="shared" ref="R3:R8" si="0">Q3/G3</f>
        <v>10577.525</v>
      </c>
      <c r="S3" s="13">
        <v>0</v>
      </c>
      <c r="T3" s="49">
        <f>(Q3-S3-K3)/G3</f>
        <v>5929.025</v>
      </c>
      <c r="U3" s="100">
        <v>45563</v>
      </c>
      <c r="V3" s="18" t="s">
        <v>32</v>
      </c>
      <c r="W3" s="18">
        <v>15934944980</v>
      </c>
      <c r="X3" s="16"/>
      <c r="Y3" s="16"/>
      <c r="Z3" s="16">
        <f>J3*200</f>
        <v>6198</v>
      </c>
    </row>
    <row r="4" s="1" customFormat="1" ht="29" customHeight="1" spans="1:26">
      <c r="A4" s="13">
        <v>2</v>
      </c>
      <c r="B4" s="13" t="s">
        <v>27</v>
      </c>
      <c r="C4" s="16" t="s">
        <v>28</v>
      </c>
      <c r="D4" s="14" t="s">
        <v>29</v>
      </c>
      <c r="E4" s="16" t="s">
        <v>33</v>
      </c>
      <c r="F4" s="117" t="s">
        <v>34</v>
      </c>
      <c r="G4" s="16">
        <v>2</v>
      </c>
      <c r="H4" s="17">
        <v>14.4</v>
      </c>
      <c r="I4" s="17">
        <v>0</v>
      </c>
      <c r="J4" s="17">
        <v>14.4</v>
      </c>
      <c r="K4" s="16">
        <v>8640</v>
      </c>
      <c r="L4" s="16">
        <v>10000</v>
      </c>
      <c r="M4" s="16">
        <v>0</v>
      </c>
      <c r="N4" s="16">
        <v>0</v>
      </c>
      <c r="O4" s="16">
        <v>16178.16</v>
      </c>
      <c r="P4" s="16">
        <v>5760</v>
      </c>
      <c r="Q4" s="13">
        <f>L4+M4++N4+O4-P4</f>
        <v>20418.16</v>
      </c>
      <c r="R4" s="13">
        <f t="shared" si="0"/>
        <v>10209.08</v>
      </c>
      <c r="S4" s="13">
        <v>0</v>
      </c>
      <c r="T4" s="49">
        <f t="shared" ref="T4:T67" si="1">(Q4-S4-K4)/G4</f>
        <v>5889.08</v>
      </c>
      <c r="U4" s="100">
        <v>45563</v>
      </c>
      <c r="V4" s="18" t="s">
        <v>32</v>
      </c>
      <c r="W4" s="18">
        <v>13644346493</v>
      </c>
      <c r="X4" s="16"/>
      <c r="Y4" s="16"/>
      <c r="Z4" s="16">
        <f>J4*200</f>
        <v>2880</v>
      </c>
    </row>
    <row r="5" s="1" customFormat="1" ht="29" customHeight="1" spans="1:26">
      <c r="A5" s="13">
        <v>3</v>
      </c>
      <c r="B5" s="13" t="s">
        <v>27</v>
      </c>
      <c r="C5" s="16" t="s">
        <v>28</v>
      </c>
      <c r="D5" s="14" t="s">
        <v>29</v>
      </c>
      <c r="E5" s="16" t="s">
        <v>35</v>
      </c>
      <c r="F5" s="117" t="s">
        <v>36</v>
      </c>
      <c r="G5" s="16">
        <v>3</v>
      </c>
      <c r="H5" s="17">
        <v>33</v>
      </c>
      <c r="I5" s="17">
        <v>0</v>
      </c>
      <c r="J5" s="17">
        <v>10.5</v>
      </c>
      <c r="K5" s="16">
        <v>6300</v>
      </c>
      <c r="L5" s="16">
        <v>3000</v>
      </c>
      <c r="M5" s="16">
        <v>0</v>
      </c>
      <c r="N5" s="16">
        <v>18000</v>
      </c>
      <c r="O5" s="16">
        <v>18864.13</v>
      </c>
      <c r="P5" s="16">
        <v>13200</v>
      </c>
      <c r="Q5" s="13">
        <f>L5+M5++N5+O5-P5</f>
        <v>26664.13</v>
      </c>
      <c r="R5" s="13">
        <f t="shared" si="0"/>
        <v>8888.04333333333</v>
      </c>
      <c r="S5" s="13">
        <v>0</v>
      </c>
      <c r="T5" s="49">
        <f t="shared" si="1"/>
        <v>6788.04333333333</v>
      </c>
      <c r="U5" s="100">
        <v>45563</v>
      </c>
      <c r="V5" s="18" t="s">
        <v>32</v>
      </c>
      <c r="W5" s="18">
        <v>13944430129</v>
      </c>
      <c r="X5" s="16"/>
      <c r="Y5" s="16"/>
      <c r="Z5" s="16">
        <f>J5*200</f>
        <v>2100</v>
      </c>
    </row>
    <row r="6" s="1" customFormat="1" ht="29" customHeight="1" spans="1:26">
      <c r="A6" s="13">
        <v>4</v>
      </c>
      <c r="B6" s="13" t="s">
        <v>27</v>
      </c>
      <c r="C6" s="16" t="s">
        <v>28</v>
      </c>
      <c r="D6" s="14" t="s">
        <v>29</v>
      </c>
      <c r="E6" s="16" t="s">
        <v>37</v>
      </c>
      <c r="F6" s="117" t="s">
        <v>38</v>
      </c>
      <c r="G6" s="16">
        <v>2</v>
      </c>
      <c r="H6" s="17">
        <v>36</v>
      </c>
      <c r="I6" s="17">
        <v>0</v>
      </c>
      <c r="J6" s="17">
        <v>13.5</v>
      </c>
      <c r="K6" s="16">
        <v>8100</v>
      </c>
      <c r="L6" s="16">
        <v>4500</v>
      </c>
      <c r="M6" s="16">
        <v>0</v>
      </c>
      <c r="N6" s="16">
        <v>20000</v>
      </c>
      <c r="O6" s="16">
        <v>5349.73</v>
      </c>
      <c r="P6" s="16">
        <v>10400</v>
      </c>
      <c r="Q6" s="13">
        <f>L6+M6++N6+O6-P6</f>
        <v>19449.73</v>
      </c>
      <c r="R6" s="13">
        <f t="shared" si="0"/>
        <v>9724.865</v>
      </c>
      <c r="S6" s="13">
        <v>0</v>
      </c>
      <c r="T6" s="49">
        <f t="shared" si="1"/>
        <v>5674.865</v>
      </c>
      <c r="U6" s="100">
        <v>45563</v>
      </c>
      <c r="V6" s="18" t="s">
        <v>32</v>
      </c>
      <c r="W6" s="18">
        <v>14717367545</v>
      </c>
      <c r="X6" s="16"/>
      <c r="Y6" s="16"/>
      <c r="Z6" s="16">
        <f>J6*200</f>
        <v>2700</v>
      </c>
    </row>
    <row r="7" s="1" customFormat="1" ht="29" customHeight="1" spans="1:26">
      <c r="A7" s="13">
        <v>5</v>
      </c>
      <c r="B7" s="13" t="s">
        <v>27</v>
      </c>
      <c r="C7" s="16" t="s">
        <v>28</v>
      </c>
      <c r="D7" s="14" t="s">
        <v>29</v>
      </c>
      <c r="E7" s="16" t="s">
        <v>39</v>
      </c>
      <c r="F7" s="117" t="s">
        <v>40</v>
      </c>
      <c r="G7" s="16">
        <v>2</v>
      </c>
      <c r="H7" s="17">
        <v>7.2</v>
      </c>
      <c r="I7" s="17">
        <v>0</v>
      </c>
      <c r="J7" s="17">
        <v>7.2</v>
      </c>
      <c r="K7" s="16">
        <v>4320</v>
      </c>
      <c r="L7" s="16">
        <v>0</v>
      </c>
      <c r="M7" s="16">
        <v>8600</v>
      </c>
      <c r="N7" s="16">
        <v>6500</v>
      </c>
      <c r="O7" s="16">
        <v>9238.91</v>
      </c>
      <c r="P7" s="16">
        <v>6880</v>
      </c>
      <c r="Q7" s="13">
        <f>L7+M7++N7+O7-P7</f>
        <v>17458.91</v>
      </c>
      <c r="R7" s="13">
        <f t="shared" si="0"/>
        <v>8729.455</v>
      </c>
      <c r="S7" s="13">
        <v>0</v>
      </c>
      <c r="T7" s="49">
        <f t="shared" si="1"/>
        <v>6569.455</v>
      </c>
      <c r="U7" s="100">
        <v>45563</v>
      </c>
      <c r="V7" s="18" t="s">
        <v>32</v>
      </c>
      <c r="W7" s="18">
        <v>13191540975</v>
      </c>
      <c r="X7" s="16"/>
      <c r="Y7" s="16"/>
      <c r="Z7" s="16">
        <f>J7*200</f>
        <v>1440</v>
      </c>
    </row>
    <row r="8" s="1" customFormat="1" ht="29" customHeight="1" spans="1:26">
      <c r="A8" s="13">
        <v>6</v>
      </c>
      <c r="B8" s="13" t="s">
        <v>27</v>
      </c>
      <c r="C8" s="16" t="s">
        <v>28</v>
      </c>
      <c r="D8" s="14" t="s">
        <v>29</v>
      </c>
      <c r="E8" s="16" t="s">
        <v>41</v>
      </c>
      <c r="F8" s="118" t="s">
        <v>42</v>
      </c>
      <c r="G8" s="16">
        <v>4</v>
      </c>
      <c r="H8" s="17">
        <v>21.6</v>
      </c>
      <c r="I8" s="17">
        <v>0</v>
      </c>
      <c r="J8" s="17">
        <v>11.6</v>
      </c>
      <c r="K8" s="97">
        <v>11600</v>
      </c>
      <c r="L8" s="97">
        <v>10000</v>
      </c>
      <c r="M8" s="97">
        <v>0</v>
      </c>
      <c r="N8" s="97">
        <v>17280</v>
      </c>
      <c r="O8" s="97">
        <v>14205.32</v>
      </c>
      <c r="P8" s="97">
        <v>7560</v>
      </c>
      <c r="Q8" s="13">
        <f>L8+M8+N8+O8-P8</f>
        <v>33925.32</v>
      </c>
      <c r="R8" s="13">
        <f t="shared" si="0"/>
        <v>8481.33</v>
      </c>
      <c r="S8" s="101">
        <v>4640</v>
      </c>
      <c r="T8" s="49">
        <f t="shared" si="1"/>
        <v>4421.33</v>
      </c>
      <c r="U8" s="100">
        <v>45563</v>
      </c>
      <c r="V8" s="18" t="s">
        <v>32</v>
      </c>
      <c r="W8" s="18">
        <v>15047155610</v>
      </c>
      <c r="X8" s="16"/>
      <c r="Y8" s="16"/>
      <c r="Z8" s="16"/>
    </row>
    <row r="9" s="1" customFormat="1" ht="20" customHeight="1" spans="1:26">
      <c r="A9" s="13">
        <v>7</v>
      </c>
      <c r="B9" s="13" t="s">
        <v>27</v>
      </c>
      <c r="C9" s="14" t="s">
        <v>43</v>
      </c>
      <c r="D9" s="14" t="s">
        <v>29</v>
      </c>
      <c r="E9" s="14" t="s">
        <v>44</v>
      </c>
      <c r="F9" s="119" t="s">
        <v>45</v>
      </c>
      <c r="G9" s="16">
        <v>3</v>
      </c>
      <c r="H9" s="17">
        <v>60</v>
      </c>
      <c r="I9" s="17">
        <v>15</v>
      </c>
      <c r="J9" s="17">
        <v>35</v>
      </c>
      <c r="K9" s="36">
        <v>29000</v>
      </c>
      <c r="L9" s="36">
        <v>0</v>
      </c>
      <c r="M9" s="37" t="s">
        <v>46</v>
      </c>
      <c r="N9" s="36">
        <v>74900</v>
      </c>
      <c r="O9" s="36">
        <v>7390.4</v>
      </c>
      <c r="P9" s="36">
        <v>23700</v>
      </c>
      <c r="Q9" s="13">
        <f t="shared" ref="Q9:Q25" si="2">L9+M9+N9+O9-P9</f>
        <v>58590.4</v>
      </c>
      <c r="R9" s="13">
        <f t="shared" ref="R9:R18" si="3">Q9/G9</f>
        <v>19530.1333333333</v>
      </c>
      <c r="S9" s="13">
        <v>5500</v>
      </c>
      <c r="T9" s="49">
        <f t="shared" si="1"/>
        <v>8030.13333333333</v>
      </c>
      <c r="U9" s="50"/>
      <c r="V9" s="36"/>
      <c r="W9" s="36"/>
      <c r="X9" s="36"/>
      <c r="Y9" s="16"/>
      <c r="Z9" s="16"/>
    </row>
    <row r="10" s="1" customFormat="1" ht="20" customHeight="1" spans="1:26">
      <c r="A10" s="13">
        <v>8</v>
      </c>
      <c r="B10" s="13" t="s">
        <v>27</v>
      </c>
      <c r="C10" s="14" t="s">
        <v>43</v>
      </c>
      <c r="D10" s="14" t="s">
        <v>29</v>
      </c>
      <c r="E10" s="14" t="s">
        <v>47</v>
      </c>
      <c r="F10" s="119" t="s">
        <v>48</v>
      </c>
      <c r="G10" s="16">
        <v>3</v>
      </c>
      <c r="H10" s="17">
        <v>50</v>
      </c>
      <c r="I10" s="17">
        <v>15</v>
      </c>
      <c r="J10" s="17">
        <v>30</v>
      </c>
      <c r="K10" s="36">
        <v>35000</v>
      </c>
      <c r="L10" s="36">
        <v>12100</v>
      </c>
      <c r="M10" s="37" t="s">
        <v>46</v>
      </c>
      <c r="N10" s="36">
        <v>57106.25</v>
      </c>
      <c r="O10" s="36">
        <v>8238.68</v>
      </c>
      <c r="P10" s="36">
        <v>17700</v>
      </c>
      <c r="Q10" s="13">
        <f t="shared" si="2"/>
        <v>59744.93</v>
      </c>
      <c r="R10" s="13">
        <f t="shared" si="3"/>
        <v>19914.9766666667</v>
      </c>
      <c r="S10" s="13">
        <v>0</v>
      </c>
      <c r="T10" s="49">
        <f t="shared" si="1"/>
        <v>8248.31</v>
      </c>
      <c r="U10" s="50"/>
      <c r="V10" s="36"/>
      <c r="W10" s="36"/>
      <c r="X10" s="36"/>
      <c r="Y10" s="16"/>
      <c r="Z10" s="16"/>
    </row>
    <row r="11" s="1" customFormat="1" ht="20" customHeight="1" spans="1:26">
      <c r="A11" s="13">
        <v>9</v>
      </c>
      <c r="B11" s="13" t="s">
        <v>27</v>
      </c>
      <c r="C11" s="14" t="s">
        <v>43</v>
      </c>
      <c r="D11" s="14" t="s">
        <v>29</v>
      </c>
      <c r="E11" s="14" t="s">
        <v>49</v>
      </c>
      <c r="F11" s="119" t="s">
        <v>50</v>
      </c>
      <c r="G11" s="16">
        <v>4</v>
      </c>
      <c r="H11" s="17">
        <v>30</v>
      </c>
      <c r="I11" s="17">
        <v>5</v>
      </c>
      <c r="J11" s="17">
        <v>25</v>
      </c>
      <c r="K11" s="36">
        <v>33500</v>
      </c>
      <c r="L11" s="36">
        <v>32400</v>
      </c>
      <c r="M11" s="37" t="s">
        <v>46</v>
      </c>
      <c r="N11" s="16">
        <v>50200</v>
      </c>
      <c r="O11" s="36">
        <v>4637.44</v>
      </c>
      <c r="P11" s="36">
        <v>13000</v>
      </c>
      <c r="Q11" s="13">
        <f t="shared" si="2"/>
        <v>74237.44</v>
      </c>
      <c r="R11" s="13">
        <f t="shared" si="3"/>
        <v>18559.36</v>
      </c>
      <c r="S11" s="13">
        <v>9500</v>
      </c>
      <c r="T11" s="49">
        <f t="shared" si="1"/>
        <v>7809.36</v>
      </c>
      <c r="U11" s="50"/>
      <c r="V11" s="36"/>
      <c r="W11" s="36"/>
      <c r="X11" s="36"/>
      <c r="Y11" s="16"/>
      <c r="Z11" s="16"/>
    </row>
    <row r="12" s="1" customFormat="1" ht="20" customHeight="1" spans="1:26">
      <c r="A12" s="13">
        <v>10</v>
      </c>
      <c r="B12" s="13" t="s">
        <v>27</v>
      </c>
      <c r="C12" s="14" t="s">
        <v>43</v>
      </c>
      <c r="D12" s="14" t="s">
        <v>29</v>
      </c>
      <c r="E12" s="14" t="s">
        <v>51</v>
      </c>
      <c r="F12" s="119" t="s">
        <v>52</v>
      </c>
      <c r="G12" s="16">
        <v>3</v>
      </c>
      <c r="H12" s="17">
        <v>65</v>
      </c>
      <c r="I12" s="17">
        <v>15</v>
      </c>
      <c r="J12" s="17">
        <v>30</v>
      </c>
      <c r="K12" s="36">
        <v>28500</v>
      </c>
      <c r="L12" s="36">
        <v>30000</v>
      </c>
      <c r="M12" s="37" t="s">
        <v>46</v>
      </c>
      <c r="N12" s="36">
        <v>34850</v>
      </c>
      <c r="O12" s="36">
        <v>5116.94</v>
      </c>
      <c r="P12" s="36">
        <v>10500</v>
      </c>
      <c r="Q12" s="13">
        <f t="shared" si="2"/>
        <v>59466.94</v>
      </c>
      <c r="R12" s="13">
        <f t="shared" si="3"/>
        <v>19822.3133333333</v>
      </c>
      <c r="S12" s="13">
        <v>8000</v>
      </c>
      <c r="T12" s="49">
        <f t="shared" si="1"/>
        <v>7655.64666666667</v>
      </c>
      <c r="U12" s="50"/>
      <c r="V12" s="36"/>
      <c r="W12" s="36"/>
      <c r="X12" s="36"/>
      <c r="Y12" s="16"/>
      <c r="Z12" s="16"/>
    </row>
    <row r="13" s="1" customFormat="1" ht="20" customHeight="1" spans="1:26">
      <c r="A13" s="13">
        <v>11</v>
      </c>
      <c r="B13" s="13" t="s">
        <v>27</v>
      </c>
      <c r="C13" s="14" t="s">
        <v>43</v>
      </c>
      <c r="D13" s="18" t="s">
        <v>53</v>
      </c>
      <c r="E13" s="14" t="s">
        <v>54</v>
      </c>
      <c r="F13" s="119" t="s">
        <v>55</v>
      </c>
      <c r="G13" s="16">
        <v>2</v>
      </c>
      <c r="H13" s="17">
        <v>35</v>
      </c>
      <c r="I13" s="17">
        <v>5</v>
      </c>
      <c r="J13" s="17">
        <v>15</v>
      </c>
      <c r="K13" s="36">
        <v>13000</v>
      </c>
      <c r="L13" s="36">
        <v>4000</v>
      </c>
      <c r="M13" s="37">
        <v>0</v>
      </c>
      <c r="N13" s="36">
        <v>16600</v>
      </c>
      <c r="O13" s="36">
        <v>20295.27</v>
      </c>
      <c r="P13" s="36">
        <v>12360</v>
      </c>
      <c r="Q13" s="13">
        <f t="shared" si="2"/>
        <v>28535.27</v>
      </c>
      <c r="R13" s="13">
        <f t="shared" si="3"/>
        <v>14267.635</v>
      </c>
      <c r="S13" s="13">
        <v>0</v>
      </c>
      <c r="T13" s="49">
        <f t="shared" si="1"/>
        <v>7767.635</v>
      </c>
      <c r="U13" s="50"/>
      <c r="V13" s="36"/>
      <c r="W13" s="36"/>
      <c r="X13" s="36"/>
      <c r="Y13" s="13" t="s">
        <v>56</v>
      </c>
      <c r="Z13" s="16"/>
    </row>
    <row r="14" s="1" customFormat="1" ht="20" customHeight="1" spans="1:26">
      <c r="A14" s="13">
        <v>12</v>
      </c>
      <c r="B14" s="13" t="s">
        <v>27</v>
      </c>
      <c r="C14" s="14" t="s">
        <v>43</v>
      </c>
      <c r="D14" s="18" t="s">
        <v>53</v>
      </c>
      <c r="E14" s="14" t="s">
        <v>57</v>
      </c>
      <c r="F14" s="119" t="s">
        <v>58</v>
      </c>
      <c r="G14" s="16">
        <v>2</v>
      </c>
      <c r="H14" s="17">
        <v>30</v>
      </c>
      <c r="I14" s="17">
        <v>8</v>
      </c>
      <c r="J14" s="17">
        <v>12</v>
      </c>
      <c r="K14" s="36">
        <v>10200</v>
      </c>
      <c r="L14" s="36">
        <v>0</v>
      </c>
      <c r="M14" s="37" t="s">
        <v>46</v>
      </c>
      <c r="N14" s="36">
        <v>21300</v>
      </c>
      <c r="O14" s="36">
        <v>3478.08</v>
      </c>
      <c r="P14" s="36">
        <v>4600</v>
      </c>
      <c r="Q14" s="13">
        <f t="shared" si="2"/>
        <v>20178.08</v>
      </c>
      <c r="R14" s="13">
        <f t="shared" si="3"/>
        <v>10089.04</v>
      </c>
      <c r="S14" s="13">
        <v>0</v>
      </c>
      <c r="T14" s="49">
        <f t="shared" si="1"/>
        <v>4989.04</v>
      </c>
      <c r="U14" s="50"/>
      <c r="V14" s="36"/>
      <c r="W14" s="36"/>
      <c r="X14" s="36"/>
      <c r="Y14" s="13" t="s">
        <v>56</v>
      </c>
      <c r="Z14" s="16"/>
    </row>
    <row r="15" s="1" customFormat="1" ht="20" customHeight="1" spans="1:26">
      <c r="A15" s="13">
        <v>13</v>
      </c>
      <c r="B15" s="13" t="s">
        <v>27</v>
      </c>
      <c r="C15" s="14" t="s">
        <v>43</v>
      </c>
      <c r="D15" s="18" t="s">
        <v>53</v>
      </c>
      <c r="E15" s="14" t="s">
        <v>59</v>
      </c>
      <c r="F15" s="15" t="s">
        <v>60</v>
      </c>
      <c r="G15" s="16">
        <v>3</v>
      </c>
      <c r="H15" s="17">
        <v>20</v>
      </c>
      <c r="I15" s="17">
        <v>4</v>
      </c>
      <c r="J15" s="17">
        <v>15</v>
      </c>
      <c r="K15" s="36">
        <v>20000</v>
      </c>
      <c r="L15" s="36">
        <v>42500</v>
      </c>
      <c r="M15" s="37" t="s">
        <v>46</v>
      </c>
      <c r="N15" s="36">
        <v>13300</v>
      </c>
      <c r="O15" s="36">
        <v>7238.049</v>
      </c>
      <c r="P15" s="36">
        <v>3900</v>
      </c>
      <c r="Q15" s="13">
        <f t="shared" si="2"/>
        <v>59138.049</v>
      </c>
      <c r="R15" s="13">
        <f t="shared" si="3"/>
        <v>19712.683</v>
      </c>
      <c r="S15" s="13">
        <v>18000</v>
      </c>
      <c r="T15" s="49">
        <f t="shared" si="1"/>
        <v>7046.01633333333</v>
      </c>
      <c r="U15" s="50"/>
      <c r="V15" s="36"/>
      <c r="W15" s="36"/>
      <c r="X15" s="36"/>
      <c r="Y15" s="13" t="s">
        <v>56</v>
      </c>
      <c r="Z15" s="16"/>
    </row>
    <row r="16" s="1" customFormat="1" ht="20" customHeight="1" spans="1:26">
      <c r="A16" s="13">
        <v>14</v>
      </c>
      <c r="B16" s="13" t="s">
        <v>27</v>
      </c>
      <c r="C16" s="14" t="s">
        <v>43</v>
      </c>
      <c r="D16" s="18" t="s">
        <v>53</v>
      </c>
      <c r="E16" s="14" t="s">
        <v>61</v>
      </c>
      <c r="F16" s="119" t="s">
        <v>62</v>
      </c>
      <c r="G16" s="16">
        <v>2</v>
      </c>
      <c r="H16" s="17">
        <v>25</v>
      </c>
      <c r="I16" s="17">
        <v>0</v>
      </c>
      <c r="J16" s="17">
        <v>20</v>
      </c>
      <c r="K16" s="36">
        <v>15000</v>
      </c>
      <c r="L16" s="36">
        <v>0</v>
      </c>
      <c r="M16" s="37">
        <v>2000</v>
      </c>
      <c r="N16" s="36">
        <v>17180.25</v>
      </c>
      <c r="O16" s="36">
        <v>13445.36</v>
      </c>
      <c r="P16" s="36">
        <v>2750</v>
      </c>
      <c r="Q16" s="13">
        <f t="shared" si="2"/>
        <v>29875.61</v>
      </c>
      <c r="R16" s="13">
        <f t="shared" si="3"/>
        <v>14937.805</v>
      </c>
      <c r="S16" s="13">
        <v>0</v>
      </c>
      <c r="T16" s="49">
        <f t="shared" si="1"/>
        <v>7437.805</v>
      </c>
      <c r="U16" s="50"/>
      <c r="V16" s="36"/>
      <c r="W16" s="36"/>
      <c r="X16" s="36"/>
      <c r="Y16" s="13" t="s">
        <v>56</v>
      </c>
      <c r="Z16" s="16"/>
    </row>
    <row r="17" s="1" customFormat="1" ht="20" hidden="1" customHeight="1" spans="1:26">
      <c r="A17" s="13">
        <v>15</v>
      </c>
      <c r="B17" s="13" t="s">
        <v>27</v>
      </c>
      <c r="C17" s="16" t="s">
        <v>63</v>
      </c>
      <c r="D17" s="14" t="s">
        <v>29</v>
      </c>
      <c r="E17" s="16" t="s">
        <v>64</v>
      </c>
      <c r="F17" s="19" t="s">
        <v>65</v>
      </c>
      <c r="G17" s="16">
        <v>1</v>
      </c>
      <c r="H17" s="17">
        <v>20</v>
      </c>
      <c r="I17" s="17">
        <v>5.6</v>
      </c>
      <c r="J17" s="17">
        <v>0</v>
      </c>
      <c r="K17" s="17">
        <v>1200</v>
      </c>
      <c r="L17" s="27"/>
      <c r="M17" s="27">
        <v>6182</v>
      </c>
      <c r="N17" s="27">
        <v>34164</v>
      </c>
      <c r="O17" s="27">
        <v>3896</v>
      </c>
      <c r="P17" s="27">
        <v>16000</v>
      </c>
      <c r="Q17" s="13">
        <f t="shared" si="2"/>
        <v>28242</v>
      </c>
      <c r="R17" s="13">
        <f t="shared" si="3"/>
        <v>28242</v>
      </c>
      <c r="S17" s="13">
        <v>0</v>
      </c>
      <c r="T17" s="49">
        <f t="shared" si="1"/>
        <v>27042</v>
      </c>
      <c r="U17" s="27"/>
      <c r="V17" s="27"/>
      <c r="W17" s="27"/>
      <c r="X17" s="27"/>
      <c r="Y17" s="27"/>
      <c r="Z17" s="27"/>
    </row>
    <row r="18" s="1" customFormat="1" ht="20" customHeight="1" spans="1:26">
      <c r="A18" s="13">
        <v>16</v>
      </c>
      <c r="B18" s="13" t="s">
        <v>27</v>
      </c>
      <c r="C18" s="16" t="s">
        <v>63</v>
      </c>
      <c r="D18" s="18" t="s">
        <v>66</v>
      </c>
      <c r="E18" s="16" t="s">
        <v>67</v>
      </c>
      <c r="F18" s="19" t="s">
        <v>68</v>
      </c>
      <c r="G18" s="16">
        <v>2</v>
      </c>
      <c r="H18" s="17">
        <v>35</v>
      </c>
      <c r="I18" s="17">
        <v>2.8</v>
      </c>
      <c r="J18" s="17">
        <v>0</v>
      </c>
      <c r="K18" s="17">
        <v>560</v>
      </c>
      <c r="L18" s="27">
        <v>15000</v>
      </c>
      <c r="M18" s="27">
        <v>2988</v>
      </c>
      <c r="N18" s="27">
        <v>5000</v>
      </c>
      <c r="O18" s="27">
        <v>8824</v>
      </c>
      <c r="P18" s="27">
        <v>4000</v>
      </c>
      <c r="Q18" s="13">
        <f t="shared" si="2"/>
        <v>27812</v>
      </c>
      <c r="R18" s="13">
        <f t="shared" si="3"/>
        <v>13906</v>
      </c>
      <c r="S18" s="13">
        <v>40120</v>
      </c>
      <c r="T18" s="49">
        <f t="shared" si="1"/>
        <v>-6434</v>
      </c>
      <c r="U18" s="27"/>
      <c r="V18" s="27"/>
      <c r="W18" s="27"/>
      <c r="X18" s="27"/>
      <c r="Y18" s="13" t="s">
        <v>56</v>
      </c>
      <c r="Z18" s="27"/>
    </row>
    <row r="19" s="1" customFormat="1" ht="20" customHeight="1" spans="1:26">
      <c r="A19" s="13">
        <v>17</v>
      </c>
      <c r="B19" s="13" t="s">
        <v>27</v>
      </c>
      <c r="C19" s="16" t="s">
        <v>63</v>
      </c>
      <c r="D19" s="18" t="s">
        <v>66</v>
      </c>
      <c r="E19" s="16" t="s">
        <v>69</v>
      </c>
      <c r="F19" s="19" t="s">
        <v>70</v>
      </c>
      <c r="G19" s="16">
        <v>2</v>
      </c>
      <c r="H19" s="17">
        <v>40</v>
      </c>
      <c r="I19" s="17">
        <v>3.6</v>
      </c>
      <c r="J19" s="17">
        <v>3.6</v>
      </c>
      <c r="K19" s="27">
        <v>4000</v>
      </c>
      <c r="L19" s="27">
        <v>8000</v>
      </c>
      <c r="M19" s="27">
        <v>14637</v>
      </c>
      <c r="N19" s="27">
        <v>8460</v>
      </c>
      <c r="O19" s="27">
        <v>3495</v>
      </c>
      <c r="P19" s="27">
        <v>24000</v>
      </c>
      <c r="Q19" s="13">
        <f t="shared" si="2"/>
        <v>10592</v>
      </c>
      <c r="R19" s="13">
        <v>7066</v>
      </c>
      <c r="S19" s="13">
        <v>29892</v>
      </c>
      <c r="T19" s="49">
        <f t="shared" si="1"/>
        <v>-11650</v>
      </c>
      <c r="U19" s="27"/>
      <c r="V19" s="27"/>
      <c r="W19" s="27"/>
      <c r="X19" s="27"/>
      <c r="Y19" s="13"/>
      <c r="Z19" s="27"/>
    </row>
    <row r="20" s="1" customFormat="1" ht="20" customHeight="1" spans="1:26">
      <c r="A20" s="13">
        <v>18</v>
      </c>
      <c r="B20" s="13" t="s">
        <v>27</v>
      </c>
      <c r="C20" s="16" t="s">
        <v>63</v>
      </c>
      <c r="D20" s="18" t="s">
        <v>66</v>
      </c>
      <c r="E20" s="16" t="s">
        <v>71</v>
      </c>
      <c r="F20" s="19" t="s">
        <v>72</v>
      </c>
      <c r="G20" s="16">
        <v>4</v>
      </c>
      <c r="H20" s="17">
        <v>30</v>
      </c>
      <c r="I20" s="17">
        <v>5.6</v>
      </c>
      <c r="J20" s="17">
        <v>0</v>
      </c>
      <c r="K20" s="17">
        <v>1200</v>
      </c>
      <c r="L20" s="27">
        <v>36000</v>
      </c>
      <c r="M20" s="27">
        <v>2328</v>
      </c>
      <c r="N20" s="27">
        <v>20328</v>
      </c>
      <c r="O20" s="27">
        <v>5431</v>
      </c>
      <c r="P20" s="27">
        <v>30000</v>
      </c>
      <c r="Q20" s="13">
        <f t="shared" si="2"/>
        <v>34087</v>
      </c>
      <c r="R20" s="13">
        <v>9523</v>
      </c>
      <c r="S20" s="13">
        <v>10158</v>
      </c>
      <c r="T20" s="49">
        <f t="shared" si="1"/>
        <v>5682.25</v>
      </c>
      <c r="U20" s="27"/>
      <c r="V20" s="27"/>
      <c r="W20" s="27"/>
      <c r="X20" s="27"/>
      <c r="Y20" s="13"/>
      <c r="Z20" s="27"/>
    </row>
    <row r="21" s="1" customFormat="1" ht="20" hidden="1" customHeight="1" spans="1:26">
      <c r="A21" s="13">
        <v>19</v>
      </c>
      <c r="B21" s="13" t="s">
        <v>27</v>
      </c>
      <c r="C21" s="16" t="s">
        <v>63</v>
      </c>
      <c r="D21" s="14" t="s">
        <v>29</v>
      </c>
      <c r="E21" s="16" t="s">
        <v>73</v>
      </c>
      <c r="F21" s="19" t="s">
        <v>74</v>
      </c>
      <c r="G21" s="16">
        <v>2</v>
      </c>
      <c r="H21" s="17">
        <v>15</v>
      </c>
      <c r="I21" s="17">
        <v>2.8</v>
      </c>
      <c r="J21" s="17">
        <v>0</v>
      </c>
      <c r="K21" s="17">
        <v>560</v>
      </c>
      <c r="L21" s="27"/>
      <c r="M21" s="27">
        <v>4634</v>
      </c>
      <c r="N21" s="27">
        <v>64200</v>
      </c>
      <c r="O21" s="27">
        <v>7339</v>
      </c>
      <c r="P21" s="27">
        <v>26000</v>
      </c>
      <c r="Q21" s="13">
        <f t="shared" si="2"/>
        <v>50173</v>
      </c>
      <c r="R21" s="13">
        <f>Q21/G21</f>
        <v>25086.5</v>
      </c>
      <c r="S21" s="13"/>
      <c r="T21" s="49">
        <f t="shared" si="1"/>
        <v>24806.5</v>
      </c>
      <c r="U21" s="27"/>
      <c r="V21" s="27"/>
      <c r="W21" s="27"/>
      <c r="X21" s="27"/>
      <c r="Y21" s="27"/>
      <c r="Z21" s="27"/>
    </row>
    <row r="22" s="1" customFormat="1" ht="20" hidden="1" customHeight="1" spans="1:26">
      <c r="A22" s="13">
        <v>20</v>
      </c>
      <c r="B22" s="13" t="s">
        <v>27</v>
      </c>
      <c r="C22" s="16" t="s">
        <v>63</v>
      </c>
      <c r="D22" s="14" t="s">
        <v>29</v>
      </c>
      <c r="E22" s="16" t="s">
        <v>75</v>
      </c>
      <c r="F22" s="19" t="s">
        <v>76</v>
      </c>
      <c r="G22" s="16">
        <v>3</v>
      </c>
      <c r="H22" s="17">
        <v>30</v>
      </c>
      <c r="I22" s="17">
        <v>4.2</v>
      </c>
      <c r="J22" s="17">
        <v>0</v>
      </c>
      <c r="K22" s="17">
        <v>840</v>
      </c>
      <c r="L22" s="27"/>
      <c r="M22" s="27">
        <v>7517</v>
      </c>
      <c r="N22" s="27">
        <v>69600</v>
      </c>
      <c r="O22" s="27">
        <v>2281</v>
      </c>
      <c r="P22" s="27">
        <v>29000</v>
      </c>
      <c r="Q22" s="13">
        <f t="shared" si="2"/>
        <v>50398</v>
      </c>
      <c r="R22" s="13">
        <f>Q22/G22</f>
        <v>16799.3333333333</v>
      </c>
      <c r="S22" s="13"/>
      <c r="T22" s="49">
        <f t="shared" si="1"/>
        <v>16519.3333333333</v>
      </c>
      <c r="U22" s="27"/>
      <c r="V22" s="27"/>
      <c r="W22" s="27"/>
      <c r="X22" s="27"/>
      <c r="Y22" s="27"/>
      <c r="Z22" s="27"/>
    </row>
    <row r="23" s="1" customFormat="1" ht="20" hidden="1" customHeight="1" spans="1:26">
      <c r="A23" s="13">
        <v>21</v>
      </c>
      <c r="B23" s="13" t="s">
        <v>27</v>
      </c>
      <c r="C23" s="16" t="s">
        <v>63</v>
      </c>
      <c r="D23" s="14" t="s">
        <v>29</v>
      </c>
      <c r="E23" s="16" t="s">
        <v>77</v>
      </c>
      <c r="F23" s="19" t="s">
        <v>78</v>
      </c>
      <c r="G23" s="16">
        <v>3</v>
      </c>
      <c r="H23" s="17">
        <v>40</v>
      </c>
      <c r="I23" s="17">
        <v>4.2</v>
      </c>
      <c r="J23" s="17">
        <v>0</v>
      </c>
      <c r="K23" s="17">
        <v>840</v>
      </c>
      <c r="L23" s="27">
        <v>33500</v>
      </c>
      <c r="M23" s="27">
        <v>4349</v>
      </c>
      <c r="N23" s="27">
        <v>33873</v>
      </c>
      <c r="O23" s="27">
        <v>3524</v>
      </c>
      <c r="P23" s="27">
        <v>15000</v>
      </c>
      <c r="Q23" s="13">
        <f t="shared" si="2"/>
        <v>60246</v>
      </c>
      <c r="R23" s="13">
        <f>Q23/G23</f>
        <v>20082</v>
      </c>
      <c r="S23" s="13"/>
      <c r="T23" s="49">
        <f t="shared" si="1"/>
        <v>19802</v>
      </c>
      <c r="U23" s="27"/>
      <c r="V23" s="27"/>
      <c r="W23" s="27"/>
      <c r="X23" s="27"/>
      <c r="Y23" s="27"/>
      <c r="Z23" s="27"/>
    </row>
    <row r="24" s="1" customFormat="1" ht="20" hidden="1" customHeight="1" spans="1:26">
      <c r="A24" s="13">
        <v>22</v>
      </c>
      <c r="B24" s="13" t="s">
        <v>27</v>
      </c>
      <c r="C24" s="16" t="s">
        <v>63</v>
      </c>
      <c r="D24" s="18" t="s">
        <v>53</v>
      </c>
      <c r="E24" s="16" t="s">
        <v>79</v>
      </c>
      <c r="F24" s="19" t="s">
        <v>80</v>
      </c>
      <c r="G24" s="16">
        <v>3</v>
      </c>
      <c r="H24" s="17">
        <v>15</v>
      </c>
      <c r="I24" s="17">
        <v>4.2</v>
      </c>
      <c r="J24" s="17">
        <v>0</v>
      </c>
      <c r="K24" s="17">
        <v>840</v>
      </c>
      <c r="L24" s="27">
        <v>41000</v>
      </c>
      <c r="M24" s="27">
        <v>6540</v>
      </c>
      <c r="N24" s="27">
        <v>16746</v>
      </c>
      <c r="O24" s="27">
        <v>15320</v>
      </c>
      <c r="P24" s="27">
        <v>10000</v>
      </c>
      <c r="Q24" s="13">
        <f t="shared" si="2"/>
        <v>69606</v>
      </c>
      <c r="R24" s="13">
        <f>Q24/G24</f>
        <v>23202</v>
      </c>
      <c r="S24" s="13"/>
      <c r="T24" s="49">
        <f t="shared" si="1"/>
        <v>22922</v>
      </c>
      <c r="U24" s="27"/>
      <c r="V24" s="27"/>
      <c r="W24" s="27"/>
      <c r="X24" s="27"/>
      <c r="Y24" s="27"/>
      <c r="Z24" s="27"/>
    </row>
    <row r="25" s="1" customFormat="1" ht="20" hidden="1" customHeight="1" spans="1:26">
      <c r="A25" s="13">
        <v>23</v>
      </c>
      <c r="B25" s="13" t="s">
        <v>27</v>
      </c>
      <c r="C25" s="16" t="s">
        <v>63</v>
      </c>
      <c r="D25" s="18" t="s">
        <v>53</v>
      </c>
      <c r="E25" s="16" t="s">
        <v>81</v>
      </c>
      <c r="F25" s="19" t="s">
        <v>82</v>
      </c>
      <c r="G25" s="16">
        <v>1</v>
      </c>
      <c r="H25" s="17">
        <v>20</v>
      </c>
      <c r="I25" s="17">
        <v>1.4</v>
      </c>
      <c r="J25" s="17">
        <v>0</v>
      </c>
      <c r="K25" s="17">
        <v>280</v>
      </c>
      <c r="L25" s="27">
        <v>10500</v>
      </c>
      <c r="M25" s="27">
        <v>8529</v>
      </c>
      <c r="N25" s="27">
        <v>32455</v>
      </c>
      <c r="O25" s="27">
        <v>5157</v>
      </c>
      <c r="P25" s="27">
        <v>15000</v>
      </c>
      <c r="Q25" s="13">
        <f t="shared" si="2"/>
        <v>41641</v>
      </c>
      <c r="R25" s="13">
        <f>Q25/G25</f>
        <v>41641</v>
      </c>
      <c r="S25" s="13"/>
      <c r="T25" s="49">
        <f t="shared" si="1"/>
        <v>41361</v>
      </c>
      <c r="U25" s="27"/>
      <c r="V25" s="27"/>
      <c r="W25" s="27"/>
      <c r="X25" s="27"/>
      <c r="Y25" s="27"/>
      <c r="Z25" s="27"/>
    </row>
    <row r="26" s="1" customFormat="1" ht="20" customHeight="1" spans="1:26">
      <c r="A26" s="13">
        <v>24</v>
      </c>
      <c r="B26" s="20" t="s">
        <v>27</v>
      </c>
      <c r="C26" s="21" t="s">
        <v>83</v>
      </c>
      <c r="D26" s="22" t="s">
        <v>53</v>
      </c>
      <c r="E26" s="21" t="s">
        <v>84</v>
      </c>
      <c r="F26" s="23" t="s">
        <v>85</v>
      </c>
      <c r="G26" s="21">
        <v>3</v>
      </c>
      <c r="H26" s="24">
        <v>30</v>
      </c>
      <c r="I26" s="24">
        <v>15</v>
      </c>
      <c r="J26" s="24">
        <v>15</v>
      </c>
      <c r="K26" s="38">
        <v>15000</v>
      </c>
      <c r="L26" s="20">
        <v>0</v>
      </c>
      <c r="M26" s="20">
        <v>0</v>
      </c>
      <c r="N26" s="39">
        <v>30604.8</v>
      </c>
      <c r="O26" s="20">
        <v>21946.32</v>
      </c>
      <c r="P26" s="20">
        <v>15600</v>
      </c>
      <c r="Q26" s="20">
        <f t="shared" ref="Q26:Q44" si="4">L26+M26+N26+O26-P26</f>
        <v>36951.12</v>
      </c>
      <c r="R26" s="20">
        <f t="shared" ref="R26:R42" si="5">Q26/G26</f>
        <v>12317.04</v>
      </c>
      <c r="S26" s="20">
        <v>0</v>
      </c>
      <c r="T26" s="49">
        <f t="shared" si="1"/>
        <v>7317.04</v>
      </c>
      <c r="U26" s="51" t="s">
        <v>86</v>
      </c>
      <c r="V26" s="52">
        <v>13948655163</v>
      </c>
      <c r="W26" s="52">
        <v>18547545379</v>
      </c>
      <c r="X26" s="38"/>
      <c r="Y26" s="20"/>
      <c r="Z26" s="20">
        <v>4500</v>
      </c>
    </row>
    <row r="27" s="1" customFormat="1" ht="20" customHeight="1" spans="1:26">
      <c r="A27" s="13">
        <v>25</v>
      </c>
      <c r="B27" s="20" t="s">
        <v>27</v>
      </c>
      <c r="C27" s="21" t="s">
        <v>83</v>
      </c>
      <c r="D27" s="21" t="s">
        <v>29</v>
      </c>
      <c r="E27" s="21" t="s">
        <v>87</v>
      </c>
      <c r="F27" s="23" t="s">
        <v>88</v>
      </c>
      <c r="G27" s="21">
        <v>3</v>
      </c>
      <c r="H27" s="24">
        <v>45</v>
      </c>
      <c r="I27" s="24">
        <v>22.5</v>
      </c>
      <c r="J27" s="24">
        <v>22.5</v>
      </c>
      <c r="K27" s="38">
        <v>20000</v>
      </c>
      <c r="L27" s="20">
        <v>6000</v>
      </c>
      <c r="M27" s="20">
        <v>4500</v>
      </c>
      <c r="N27" s="39">
        <v>22500</v>
      </c>
      <c r="O27" s="20">
        <v>16062.31</v>
      </c>
      <c r="P27" s="20">
        <v>13500</v>
      </c>
      <c r="Q27" s="20">
        <f t="shared" si="4"/>
        <v>35562.31</v>
      </c>
      <c r="R27" s="20">
        <f t="shared" si="5"/>
        <v>11854.1033333333</v>
      </c>
      <c r="S27" s="20">
        <v>0</v>
      </c>
      <c r="T27" s="49">
        <f t="shared" si="1"/>
        <v>5187.43666666667</v>
      </c>
      <c r="U27" s="51"/>
      <c r="V27" s="52"/>
      <c r="W27" s="52">
        <v>13298078470</v>
      </c>
      <c r="X27" s="38"/>
      <c r="Y27" s="20"/>
      <c r="Z27" s="20">
        <v>6750</v>
      </c>
    </row>
    <row r="28" s="1" customFormat="1" ht="20" customHeight="1" spans="1:26">
      <c r="A28" s="13">
        <v>26</v>
      </c>
      <c r="B28" s="20" t="s">
        <v>27</v>
      </c>
      <c r="C28" s="21" t="s">
        <v>83</v>
      </c>
      <c r="D28" s="21" t="s">
        <v>29</v>
      </c>
      <c r="E28" s="21" t="s">
        <v>89</v>
      </c>
      <c r="F28" s="23" t="s">
        <v>90</v>
      </c>
      <c r="G28" s="21">
        <v>5</v>
      </c>
      <c r="H28" s="24">
        <v>20</v>
      </c>
      <c r="I28" s="24">
        <v>10</v>
      </c>
      <c r="J28" s="24">
        <v>10</v>
      </c>
      <c r="K28" s="38">
        <v>10000</v>
      </c>
      <c r="L28" s="20">
        <v>6000</v>
      </c>
      <c r="M28" s="20">
        <v>0</v>
      </c>
      <c r="N28" s="39">
        <v>42624.6</v>
      </c>
      <c r="O28" s="20">
        <v>15475.61</v>
      </c>
      <c r="P28" s="20">
        <v>17250</v>
      </c>
      <c r="Q28" s="20">
        <f t="shared" si="4"/>
        <v>46850.21</v>
      </c>
      <c r="R28" s="20">
        <f t="shared" si="5"/>
        <v>9370.042</v>
      </c>
      <c r="S28" s="20">
        <v>0</v>
      </c>
      <c r="T28" s="49">
        <f t="shared" si="1"/>
        <v>7370.042</v>
      </c>
      <c r="U28" s="51"/>
      <c r="V28" s="52"/>
      <c r="W28" s="52">
        <v>15848500847</v>
      </c>
      <c r="X28" s="38"/>
      <c r="Y28" s="20"/>
      <c r="Z28" s="20">
        <v>3000</v>
      </c>
    </row>
    <row r="29" s="1" customFormat="1" ht="20" customHeight="1" spans="1:26">
      <c r="A29" s="13">
        <v>27</v>
      </c>
      <c r="B29" s="20" t="s">
        <v>27</v>
      </c>
      <c r="C29" s="21" t="s">
        <v>83</v>
      </c>
      <c r="D29" s="21" t="s">
        <v>29</v>
      </c>
      <c r="E29" s="21" t="s">
        <v>91</v>
      </c>
      <c r="F29" s="23" t="s">
        <v>92</v>
      </c>
      <c r="G29" s="21">
        <v>3</v>
      </c>
      <c r="H29" s="24">
        <v>20</v>
      </c>
      <c r="I29" s="24">
        <v>10</v>
      </c>
      <c r="J29" s="24">
        <v>10</v>
      </c>
      <c r="K29" s="38">
        <v>10000</v>
      </c>
      <c r="L29" s="20">
        <v>10000</v>
      </c>
      <c r="M29" s="20">
        <v>0</v>
      </c>
      <c r="N29" s="39">
        <v>15000</v>
      </c>
      <c r="O29" s="20">
        <v>8955.19</v>
      </c>
      <c r="P29" s="20">
        <v>6000</v>
      </c>
      <c r="Q29" s="20">
        <f t="shared" si="4"/>
        <v>27955.19</v>
      </c>
      <c r="R29" s="20">
        <f t="shared" si="5"/>
        <v>9318.39666666667</v>
      </c>
      <c r="S29" s="20">
        <v>0</v>
      </c>
      <c r="T29" s="49">
        <f t="shared" si="1"/>
        <v>5985.06333333333</v>
      </c>
      <c r="U29" s="51"/>
      <c r="V29" s="52"/>
      <c r="W29" s="52">
        <v>15004989982</v>
      </c>
      <c r="X29" s="38"/>
      <c r="Y29" s="20"/>
      <c r="Z29" s="20">
        <v>3000</v>
      </c>
    </row>
    <row r="30" s="1" customFormat="1" ht="20" customHeight="1" spans="1:26">
      <c r="A30" s="13">
        <v>28</v>
      </c>
      <c r="B30" s="20" t="s">
        <v>27</v>
      </c>
      <c r="C30" s="21" t="s">
        <v>83</v>
      </c>
      <c r="D30" s="21" t="s">
        <v>29</v>
      </c>
      <c r="E30" s="21" t="s">
        <v>93</v>
      </c>
      <c r="F30" s="23" t="s">
        <v>94</v>
      </c>
      <c r="G30" s="21">
        <v>2</v>
      </c>
      <c r="H30" s="24">
        <v>9</v>
      </c>
      <c r="I30" s="24">
        <v>4.5</v>
      </c>
      <c r="J30" s="24">
        <v>4.5</v>
      </c>
      <c r="K30" s="38">
        <v>5000</v>
      </c>
      <c r="L30" s="20">
        <v>0</v>
      </c>
      <c r="M30" s="20">
        <v>0</v>
      </c>
      <c r="N30" s="39">
        <v>5400</v>
      </c>
      <c r="O30" s="20">
        <v>16255.19</v>
      </c>
      <c r="P30" s="20">
        <v>2700</v>
      </c>
      <c r="Q30" s="20">
        <f t="shared" si="4"/>
        <v>18955.19</v>
      </c>
      <c r="R30" s="20">
        <f t="shared" si="5"/>
        <v>9477.595</v>
      </c>
      <c r="S30" s="20">
        <v>0</v>
      </c>
      <c r="T30" s="49">
        <f t="shared" si="1"/>
        <v>6977.595</v>
      </c>
      <c r="U30" s="51"/>
      <c r="V30" s="52"/>
      <c r="W30" s="52">
        <v>15947794374</v>
      </c>
      <c r="X30" s="38"/>
      <c r="Y30" s="20"/>
      <c r="Z30" s="20">
        <v>1350</v>
      </c>
    </row>
    <row r="31" s="1" customFormat="1" ht="20" customHeight="1" spans="1:26">
      <c r="A31" s="13">
        <v>29</v>
      </c>
      <c r="B31" s="20" t="s">
        <v>27</v>
      </c>
      <c r="C31" s="21" t="s">
        <v>83</v>
      </c>
      <c r="D31" s="21" t="s">
        <v>29</v>
      </c>
      <c r="E31" s="21" t="s">
        <v>95</v>
      </c>
      <c r="F31" s="23" t="s">
        <v>96</v>
      </c>
      <c r="G31" s="21">
        <v>6</v>
      </c>
      <c r="H31" s="24">
        <v>21</v>
      </c>
      <c r="I31" s="24">
        <v>10.5</v>
      </c>
      <c r="J31" s="24">
        <v>10.5</v>
      </c>
      <c r="K31" s="38">
        <v>10000</v>
      </c>
      <c r="L31" s="20">
        <v>35000</v>
      </c>
      <c r="M31" s="20">
        <v>0</v>
      </c>
      <c r="N31" s="39">
        <v>21000</v>
      </c>
      <c r="O31" s="20">
        <v>13326.3</v>
      </c>
      <c r="P31" s="20">
        <v>13000</v>
      </c>
      <c r="Q31" s="20">
        <f t="shared" si="4"/>
        <v>56326.3</v>
      </c>
      <c r="R31" s="20">
        <f t="shared" si="5"/>
        <v>9387.71666666667</v>
      </c>
      <c r="S31" s="20">
        <v>0</v>
      </c>
      <c r="T31" s="49">
        <f t="shared" si="1"/>
        <v>7721.05</v>
      </c>
      <c r="U31" s="51"/>
      <c r="V31" s="52"/>
      <c r="W31" s="52">
        <v>13224762538</v>
      </c>
      <c r="X31" s="38"/>
      <c r="Y31" s="20"/>
      <c r="Z31" s="20">
        <v>4500</v>
      </c>
    </row>
    <row r="32" s="1" customFormat="1" ht="20" customHeight="1" spans="1:26">
      <c r="A32" s="13">
        <v>30</v>
      </c>
      <c r="B32" s="20" t="s">
        <v>27</v>
      </c>
      <c r="C32" s="21" t="s">
        <v>83</v>
      </c>
      <c r="D32" s="21" t="s">
        <v>29</v>
      </c>
      <c r="E32" s="21" t="s">
        <v>97</v>
      </c>
      <c r="F32" s="23" t="s">
        <v>98</v>
      </c>
      <c r="G32" s="21">
        <v>4</v>
      </c>
      <c r="H32" s="24">
        <v>15</v>
      </c>
      <c r="I32" s="24">
        <v>7.5</v>
      </c>
      <c r="J32" s="24">
        <v>7.5</v>
      </c>
      <c r="K32" s="38">
        <v>7500</v>
      </c>
      <c r="L32" s="20">
        <v>0</v>
      </c>
      <c r="M32" s="20">
        <v>0</v>
      </c>
      <c r="N32" s="39">
        <v>25900</v>
      </c>
      <c r="O32" s="20">
        <v>27492.42</v>
      </c>
      <c r="P32" s="20">
        <v>17000</v>
      </c>
      <c r="Q32" s="20">
        <f t="shared" si="4"/>
        <v>36392.42</v>
      </c>
      <c r="R32" s="20">
        <f t="shared" si="5"/>
        <v>9098.105</v>
      </c>
      <c r="S32" s="20">
        <v>0</v>
      </c>
      <c r="T32" s="49">
        <f t="shared" si="1"/>
        <v>7223.105</v>
      </c>
      <c r="U32" s="51"/>
      <c r="V32" s="52"/>
      <c r="W32" s="52">
        <v>13634754030</v>
      </c>
      <c r="X32" s="38"/>
      <c r="Y32" s="20"/>
      <c r="Z32" s="20">
        <v>2250</v>
      </c>
    </row>
    <row r="33" s="1" customFormat="1" ht="20" customHeight="1" spans="1:26">
      <c r="A33" s="13">
        <v>31</v>
      </c>
      <c r="B33" s="20" t="s">
        <v>27</v>
      </c>
      <c r="C33" s="21" t="s">
        <v>83</v>
      </c>
      <c r="D33" s="21" t="s">
        <v>29</v>
      </c>
      <c r="E33" s="21" t="s">
        <v>99</v>
      </c>
      <c r="F33" s="23" t="s">
        <v>100</v>
      </c>
      <c r="G33" s="21">
        <v>6</v>
      </c>
      <c r="H33" s="24">
        <v>30</v>
      </c>
      <c r="I33" s="24">
        <v>15</v>
      </c>
      <c r="J33" s="24">
        <v>15</v>
      </c>
      <c r="K33" s="38">
        <v>15000</v>
      </c>
      <c r="L33" s="20">
        <v>25000</v>
      </c>
      <c r="M33" s="20">
        <v>0</v>
      </c>
      <c r="N33" s="39">
        <v>20984</v>
      </c>
      <c r="O33" s="20">
        <v>30436.15</v>
      </c>
      <c r="P33" s="20">
        <v>12240</v>
      </c>
      <c r="Q33" s="20">
        <f t="shared" si="4"/>
        <v>64180.15</v>
      </c>
      <c r="R33" s="20">
        <f t="shared" si="5"/>
        <v>10696.6916666667</v>
      </c>
      <c r="S33" s="20">
        <v>0</v>
      </c>
      <c r="T33" s="49">
        <f t="shared" si="1"/>
        <v>8196.69166666667</v>
      </c>
      <c r="U33" s="51"/>
      <c r="V33" s="52"/>
      <c r="W33" s="52">
        <v>13847955961</v>
      </c>
      <c r="X33" s="38"/>
      <c r="Y33" s="20"/>
      <c r="Z33" s="20">
        <v>4500</v>
      </c>
    </row>
    <row r="34" s="1" customFormat="1" ht="20" customHeight="1" spans="1:26">
      <c r="A34" s="13">
        <v>32</v>
      </c>
      <c r="B34" s="20" t="s">
        <v>27</v>
      </c>
      <c r="C34" s="21" t="s">
        <v>83</v>
      </c>
      <c r="D34" s="21" t="s">
        <v>29</v>
      </c>
      <c r="E34" s="21" t="s">
        <v>101</v>
      </c>
      <c r="F34" s="23" t="s">
        <v>102</v>
      </c>
      <c r="G34" s="21">
        <v>4</v>
      </c>
      <c r="H34" s="24">
        <v>10</v>
      </c>
      <c r="I34" s="24">
        <v>5</v>
      </c>
      <c r="J34" s="24">
        <v>5</v>
      </c>
      <c r="K34" s="38">
        <v>10000</v>
      </c>
      <c r="L34" s="20">
        <v>10000</v>
      </c>
      <c r="M34" s="20">
        <v>4000</v>
      </c>
      <c r="N34" s="39">
        <v>8000</v>
      </c>
      <c r="O34" s="20">
        <v>23965.29</v>
      </c>
      <c r="P34" s="20">
        <v>3000</v>
      </c>
      <c r="Q34" s="20">
        <f t="shared" si="4"/>
        <v>42965.29</v>
      </c>
      <c r="R34" s="20">
        <f t="shared" si="5"/>
        <v>10741.3225</v>
      </c>
      <c r="S34" s="20">
        <v>0</v>
      </c>
      <c r="T34" s="49">
        <f t="shared" si="1"/>
        <v>8241.3225</v>
      </c>
      <c r="U34" s="51"/>
      <c r="V34" s="52"/>
      <c r="W34" s="52">
        <v>15848570451</v>
      </c>
      <c r="X34" s="38"/>
      <c r="Y34" s="20"/>
      <c r="Z34" s="20">
        <v>1500</v>
      </c>
    </row>
    <row r="35" s="1" customFormat="1" ht="20" customHeight="1" spans="1:26">
      <c r="A35" s="13">
        <v>33</v>
      </c>
      <c r="B35" s="20" t="s">
        <v>27</v>
      </c>
      <c r="C35" s="21" t="s">
        <v>83</v>
      </c>
      <c r="D35" s="21" t="s">
        <v>29</v>
      </c>
      <c r="E35" s="21" t="s">
        <v>103</v>
      </c>
      <c r="F35" s="23" t="s">
        <v>104</v>
      </c>
      <c r="G35" s="21">
        <v>2</v>
      </c>
      <c r="H35" s="24">
        <v>30</v>
      </c>
      <c r="I35" s="24">
        <v>15</v>
      </c>
      <c r="J35" s="24">
        <v>15</v>
      </c>
      <c r="K35" s="38">
        <v>13000</v>
      </c>
      <c r="L35" s="20">
        <v>0</v>
      </c>
      <c r="M35" s="20">
        <v>0</v>
      </c>
      <c r="N35" s="39">
        <v>8000</v>
      </c>
      <c r="O35" s="20">
        <v>29684.25</v>
      </c>
      <c r="P35" s="20">
        <v>9000</v>
      </c>
      <c r="Q35" s="20">
        <f t="shared" si="4"/>
        <v>28684.25</v>
      </c>
      <c r="R35" s="20">
        <f t="shared" si="5"/>
        <v>14342.125</v>
      </c>
      <c r="S35" s="20">
        <v>0</v>
      </c>
      <c r="T35" s="49">
        <f t="shared" si="1"/>
        <v>7842.125</v>
      </c>
      <c r="U35" s="51"/>
      <c r="V35" s="52"/>
      <c r="W35" s="52">
        <v>15947438017</v>
      </c>
      <c r="X35" s="38"/>
      <c r="Y35" s="20"/>
      <c r="Z35" s="20">
        <v>4500</v>
      </c>
    </row>
    <row r="36" s="1" customFormat="1" ht="20" customHeight="1" spans="1:26">
      <c r="A36" s="13">
        <v>34</v>
      </c>
      <c r="B36" s="20" t="s">
        <v>27</v>
      </c>
      <c r="C36" s="21" t="s">
        <v>83</v>
      </c>
      <c r="D36" s="21" t="s">
        <v>29</v>
      </c>
      <c r="E36" s="21" t="s">
        <v>105</v>
      </c>
      <c r="F36" s="23" t="s">
        <v>106</v>
      </c>
      <c r="G36" s="21">
        <v>4</v>
      </c>
      <c r="H36" s="24">
        <v>28</v>
      </c>
      <c r="I36" s="24">
        <v>14</v>
      </c>
      <c r="J36" s="24">
        <v>14</v>
      </c>
      <c r="K36" s="38">
        <v>15000</v>
      </c>
      <c r="L36" s="20">
        <v>0</v>
      </c>
      <c r="M36" s="20">
        <v>0</v>
      </c>
      <c r="N36" s="39">
        <v>25600</v>
      </c>
      <c r="O36" s="20">
        <v>36016.48</v>
      </c>
      <c r="P36" s="20">
        <v>14400</v>
      </c>
      <c r="Q36" s="20">
        <f t="shared" si="4"/>
        <v>47216.48</v>
      </c>
      <c r="R36" s="20">
        <f t="shared" si="5"/>
        <v>11804.12</v>
      </c>
      <c r="S36" s="20">
        <v>0</v>
      </c>
      <c r="T36" s="49">
        <f t="shared" si="1"/>
        <v>8054.12</v>
      </c>
      <c r="U36" s="51"/>
      <c r="V36" s="52"/>
      <c r="W36" s="52">
        <v>18204989561</v>
      </c>
      <c r="X36" s="38"/>
      <c r="Y36" s="20"/>
      <c r="Z36" s="20">
        <v>4200</v>
      </c>
    </row>
    <row r="37" s="1" customFormat="1" ht="20" customHeight="1" spans="1:26">
      <c r="A37" s="13">
        <v>35</v>
      </c>
      <c r="B37" s="20" t="s">
        <v>27</v>
      </c>
      <c r="C37" s="21" t="s">
        <v>83</v>
      </c>
      <c r="D37" s="21" t="s">
        <v>29</v>
      </c>
      <c r="E37" s="21" t="s">
        <v>107</v>
      </c>
      <c r="F37" s="23" t="s">
        <v>108</v>
      </c>
      <c r="G37" s="21">
        <v>3</v>
      </c>
      <c r="H37" s="24">
        <v>15</v>
      </c>
      <c r="I37" s="24">
        <v>7.5</v>
      </c>
      <c r="J37" s="24">
        <v>7.5</v>
      </c>
      <c r="K37" s="38">
        <v>7500</v>
      </c>
      <c r="L37" s="20">
        <v>0</v>
      </c>
      <c r="M37" s="20">
        <v>0</v>
      </c>
      <c r="N37" s="39">
        <v>10922.4</v>
      </c>
      <c r="O37" s="20">
        <v>22556.74</v>
      </c>
      <c r="P37" s="20">
        <v>4500</v>
      </c>
      <c r="Q37" s="20">
        <f t="shared" si="4"/>
        <v>28979.14</v>
      </c>
      <c r="R37" s="20">
        <f t="shared" si="5"/>
        <v>9659.71333333333</v>
      </c>
      <c r="S37" s="20">
        <v>0</v>
      </c>
      <c r="T37" s="49">
        <f t="shared" si="1"/>
        <v>7159.71333333333</v>
      </c>
      <c r="U37" s="51"/>
      <c r="V37" s="52"/>
      <c r="W37" s="52">
        <v>13504742996</v>
      </c>
      <c r="X37" s="38"/>
      <c r="Y37" s="20"/>
      <c r="Z37" s="20">
        <v>2250</v>
      </c>
    </row>
    <row r="38" s="1" customFormat="1" ht="20" customHeight="1" spans="1:26">
      <c r="A38" s="13">
        <v>36</v>
      </c>
      <c r="B38" s="13" t="s">
        <v>27</v>
      </c>
      <c r="C38" s="14" t="s">
        <v>109</v>
      </c>
      <c r="D38" s="25" t="s">
        <v>53</v>
      </c>
      <c r="E38" s="14" t="s">
        <v>110</v>
      </c>
      <c r="F38" s="26" t="s">
        <v>111</v>
      </c>
      <c r="G38" s="14">
        <v>2</v>
      </c>
      <c r="H38" s="17">
        <v>14.6</v>
      </c>
      <c r="I38" s="17">
        <v>6.8</v>
      </c>
      <c r="J38" s="17">
        <v>7.8</v>
      </c>
      <c r="K38" s="36">
        <v>7800</v>
      </c>
      <c r="L38" s="13"/>
      <c r="M38" s="13"/>
      <c r="N38" s="40">
        <v>13840</v>
      </c>
      <c r="O38" s="13">
        <v>24348.38</v>
      </c>
      <c r="P38" s="13">
        <v>5840</v>
      </c>
      <c r="Q38" s="13">
        <f t="shared" si="4"/>
        <v>32348.38</v>
      </c>
      <c r="R38" s="13">
        <f t="shared" si="5"/>
        <v>16174.19</v>
      </c>
      <c r="S38" s="13">
        <v>8000</v>
      </c>
      <c r="T38" s="49">
        <f t="shared" si="1"/>
        <v>8274.19</v>
      </c>
      <c r="U38" s="50"/>
      <c r="V38" s="53">
        <v>13620776957</v>
      </c>
      <c r="W38" s="53">
        <v>15147593066</v>
      </c>
      <c r="X38" s="36"/>
      <c r="Y38" s="13"/>
      <c r="Z38" s="16"/>
    </row>
    <row r="39" s="1" customFormat="1" ht="20" customHeight="1" spans="1:26">
      <c r="A39" s="13">
        <v>37</v>
      </c>
      <c r="B39" s="13" t="s">
        <v>27</v>
      </c>
      <c r="C39" s="14" t="s">
        <v>109</v>
      </c>
      <c r="D39" s="25" t="s">
        <v>53</v>
      </c>
      <c r="E39" s="14" t="s">
        <v>112</v>
      </c>
      <c r="F39" s="26" t="s">
        <v>113</v>
      </c>
      <c r="G39" s="14">
        <v>3</v>
      </c>
      <c r="H39" s="17">
        <v>54</v>
      </c>
      <c r="I39" s="17">
        <v>18.9</v>
      </c>
      <c r="J39" s="17">
        <v>35.1</v>
      </c>
      <c r="K39" s="36">
        <v>24570</v>
      </c>
      <c r="L39" s="13">
        <v>1500</v>
      </c>
      <c r="M39" s="13"/>
      <c r="N39" s="40">
        <v>37575</v>
      </c>
      <c r="O39" s="13">
        <v>31183.2</v>
      </c>
      <c r="P39" s="13">
        <v>17520</v>
      </c>
      <c r="Q39" s="13">
        <f t="shared" si="4"/>
        <v>52738.2</v>
      </c>
      <c r="R39" s="13">
        <f t="shared" si="5"/>
        <v>17579.4</v>
      </c>
      <c r="S39" s="13">
        <v>5000</v>
      </c>
      <c r="T39" s="49">
        <f t="shared" si="1"/>
        <v>7722.73333333333</v>
      </c>
      <c r="U39" s="50"/>
      <c r="V39" s="53">
        <v>13620776957</v>
      </c>
      <c r="W39" s="53">
        <v>15540511288</v>
      </c>
      <c r="X39" s="36"/>
      <c r="Y39" s="13"/>
      <c r="Z39" s="16"/>
    </row>
    <row r="40" s="1" customFormat="1" ht="20" customHeight="1" spans="1:26">
      <c r="A40" s="13">
        <v>38</v>
      </c>
      <c r="B40" s="13" t="s">
        <v>27</v>
      </c>
      <c r="C40" s="14" t="s">
        <v>109</v>
      </c>
      <c r="D40" s="25" t="s">
        <v>114</v>
      </c>
      <c r="E40" s="14" t="s">
        <v>115</v>
      </c>
      <c r="F40" s="26" t="s">
        <v>116</v>
      </c>
      <c r="G40" s="14">
        <v>2</v>
      </c>
      <c r="H40" s="17">
        <v>30</v>
      </c>
      <c r="I40" s="17">
        <v>10.5</v>
      </c>
      <c r="J40" s="17">
        <v>19.5</v>
      </c>
      <c r="K40" s="36">
        <v>27300</v>
      </c>
      <c r="L40" s="13"/>
      <c r="M40" s="13"/>
      <c r="N40" s="40">
        <v>56760</v>
      </c>
      <c r="O40" s="13">
        <v>23386.17</v>
      </c>
      <c r="P40" s="13">
        <v>26000</v>
      </c>
      <c r="Q40" s="13">
        <f t="shared" si="4"/>
        <v>54146.17</v>
      </c>
      <c r="R40" s="13">
        <f t="shared" si="5"/>
        <v>27073.085</v>
      </c>
      <c r="S40" s="13">
        <v>11000</v>
      </c>
      <c r="T40" s="49">
        <f t="shared" si="1"/>
        <v>7923.085</v>
      </c>
      <c r="U40" s="50"/>
      <c r="V40" s="53">
        <v>13620776957</v>
      </c>
      <c r="W40" s="53">
        <v>13630973441</v>
      </c>
      <c r="X40" s="36"/>
      <c r="Y40" s="13"/>
      <c r="Z40" s="16"/>
    </row>
    <row r="41" s="1" customFormat="1" ht="20" customHeight="1" spans="1:26">
      <c r="A41" s="13">
        <v>39</v>
      </c>
      <c r="B41" s="13" t="s">
        <v>27</v>
      </c>
      <c r="C41" s="14" t="s">
        <v>109</v>
      </c>
      <c r="D41" s="25" t="s">
        <v>114</v>
      </c>
      <c r="E41" s="14" t="s">
        <v>117</v>
      </c>
      <c r="F41" s="26" t="s">
        <v>118</v>
      </c>
      <c r="G41" s="14">
        <v>2</v>
      </c>
      <c r="H41" s="17">
        <v>30</v>
      </c>
      <c r="I41" s="17">
        <v>10.5</v>
      </c>
      <c r="J41" s="17">
        <v>19.5</v>
      </c>
      <c r="K41" s="13">
        <v>49500</v>
      </c>
      <c r="L41" s="13">
        <v>35000</v>
      </c>
      <c r="M41" s="13"/>
      <c r="N41" s="40">
        <v>20440</v>
      </c>
      <c r="O41" s="13">
        <v>21882.1</v>
      </c>
      <c r="P41" s="13">
        <v>11680</v>
      </c>
      <c r="Q41" s="13">
        <f t="shared" si="4"/>
        <v>65642.1</v>
      </c>
      <c r="R41" s="13">
        <f t="shared" si="5"/>
        <v>32821.05</v>
      </c>
      <c r="S41" s="13">
        <v>0</v>
      </c>
      <c r="T41" s="49">
        <f t="shared" si="1"/>
        <v>8071.05</v>
      </c>
      <c r="U41" s="50"/>
      <c r="V41" s="53">
        <v>13620776957</v>
      </c>
      <c r="W41" s="53">
        <v>15590692076</v>
      </c>
      <c r="X41" s="36"/>
      <c r="Y41" s="13"/>
      <c r="Z41" s="16"/>
    </row>
    <row r="42" s="1" customFormat="1" ht="20" customHeight="1" spans="1:26">
      <c r="A42" s="13">
        <v>40</v>
      </c>
      <c r="B42" s="13" t="s">
        <v>27</v>
      </c>
      <c r="C42" s="14" t="s">
        <v>109</v>
      </c>
      <c r="D42" s="14" t="s">
        <v>29</v>
      </c>
      <c r="E42" s="14" t="s">
        <v>119</v>
      </c>
      <c r="F42" s="26" t="s">
        <v>120</v>
      </c>
      <c r="G42" s="14">
        <v>4</v>
      </c>
      <c r="H42" s="17">
        <v>50</v>
      </c>
      <c r="I42" s="17">
        <v>17.5</v>
      </c>
      <c r="J42" s="17">
        <v>32.5</v>
      </c>
      <c r="K42" s="36">
        <v>53625</v>
      </c>
      <c r="L42" s="13">
        <v>35000</v>
      </c>
      <c r="M42" s="13"/>
      <c r="N42" s="40">
        <v>38475</v>
      </c>
      <c r="O42" s="13">
        <v>40398.92</v>
      </c>
      <c r="P42" s="13">
        <v>18320</v>
      </c>
      <c r="Q42" s="13">
        <f t="shared" si="4"/>
        <v>95553.92</v>
      </c>
      <c r="R42" s="13">
        <f t="shared" si="5"/>
        <v>23888.48</v>
      </c>
      <c r="S42" s="36">
        <v>10000</v>
      </c>
      <c r="T42" s="49">
        <f t="shared" si="1"/>
        <v>7982.23</v>
      </c>
      <c r="U42" s="50"/>
      <c r="V42" s="53">
        <v>13620776957</v>
      </c>
      <c r="W42" s="53">
        <v>13630977376</v>
      </c>
      <c r="X42" s="36"/>
      <c r="Y42" s="13"/>
      <c r="Z42" s="16"/>
    </row>
    <row r="43" hidden="1" spans="1:26">
      <c r="A43" s="13">
        <v>41</v>
      </c>
      <c r="B43" s="13" t="s">
        <v>27</v>
      </c>
      <c r="C43" s="14" t="s">
        <v>121</v>
      </c>
      <c r="D43" s="14" t="s">
        <v>29</v>
      </c>
      <c r="E43" s="14" t="s">
        <v>122</v>
      </c>
      <c r="F43" s="29" t="s">
        <v>123</v>
      </c>
      <c r="G43" s="14">
        <v>3</v>
      </c>
      <c r="H43" s="17">
        <v>30</v>
      </c>
      <c r="I43" s="17">
        <v>0</v>
      </c>
      <c r="J43" s="17">
        <v>0</v>
      </c>
      <c r="K43" s="36"/>
      <c r="L43" s="16">
        <v>60000</v>
      </c>
      <c r="M43" s="16">
        <v>0</v>
      </c>
      <c r="N43" s="16">
        <v>45000</v>
      </c>
      <c r="O43" s="16">
        <v>4885.46</v>
      </c>
      <c r="P43" s="16">
        <v>12000</v>
      </c>
      <c r="Q43" s="13">
        <f t="shared" ref="Q43:Q92" si="6">L43+M43+N43+O43-P43</f>
        <v>97885.46</v>
      </c>
      <c r="R43" s="13">
        <f t="shared" ref="R43:R92" si="7">Q43/G43</f>
        <v>32628.4866666667</v>
      </c>
      <c r="S43" s="13"/>
      <c r="T43" s="49">
        <f t="shared" si="1"/>
        <v>32628.4866666667</v>
      </c>
      <c r="U43" s="50"/>
      <c r="V43" s="16">
        <v>13754152987</v>
      </c>
      <c r="W43" s="9">
        <v>13664007295</v>
      </c>
      <c r="X43" s="36"/>
      <c r="Y43" s="16"/>
      <c r="Z43" s="16"/>
    </row>
    <row r="44" hidden="1" spans="1:26">
      <c r="A44" s="13">
        <v>42</v>
      </c>
      <c r="B44" s="13" t="s">
        <v>27</v>
      </c>
      <c r="C44" s="14" t="s">
        <v>121</v>
      </c>
      <c r="D44" s="14" t="s">
        <v>29</v>
      </c>
      <c r="E44" s="14" t="s">
        <v>124</v>
      </c>
      <c r="F44" s="29" t="s">
        <v>125</v>
      </c>
      <c r="G44" s="14">
        <v>2</v>
      </c>
      <c r="H44" s="17">
        <v>45</v>
      </c>
      <c r="I44" s="17">
        <v>0</v>
      </c>
      <c r="J44" s="17">
        <v>0</v>
      </c>
      <c r="K44" s="36"/>
      <c r="L44" s="16">
        <v>50000</v>
      </c>
      <c r="M44" s="16">
        <v>0</v>
      </c>
      <c r="N44" s="16">
        <v>50000</v>
      </c>
      <c r="O44" s="16">
        <v>12970.67</v>
      </c>
      <c r="P44" s="16">
        <v>20000</v>
      </c>
      <c r="Q44" s="13">
        <f t="shared" si="6"/>
        <v>92970.67</v>
      </c>
      <c r="R44" s="13">
        <f t="shared" si="7"/>
        <v>46485.335</v>
      </c>
      <c r="S44" s="13"/>
      <c r="T44" s="49">
        <f t="shared" si="1"/>
        <v>46485.335</v>
      </c>
      <c r="U44" s="50"/>
      <c r="V44" s="16">
        <v>13754152987</v>
      </c>
      <c r="W44" s="9">
        <v>15247545205</v>
      </c>
      <c r="X44" s="36"/>
      <c r="Y44" s="16"/>
      <c r="Z44" s="16"/>
    </row>
    <row r="45" hidden="1" spans="1:26">
      <c r="A45" s="13">
        <v>43</v>
      </c>
      <c r="B45" s="13" t="s">
        <v>27</v>
      </c>
      <c r="C45" s="14" t="s">
        <v>121</v>
      </c>
      <c r="D45" s="14" t="s">
        <v>29</v>
      </c>
      <c r="E45" s="14" t="s">
        <v>126</v>
      </c>
      <c r="F45" s="29" t="s">
        <v>127</v>
      </c>
      <c r="G45" s="14">
        <v>3</v>
      </c>
      <c r="H45" s="17">
        <v>50</v>
      </c>
      <c r="I45" s="17">
        <v>0</v>
      </c>
      <c r="J45" s="17">
        <v>0</v>
      </c>
      <c r="K45" s="36"/>
      <c r="L45" s="16">
        <v>8000</v>
      </c>
      <c r="M45" s="16">
        <v>0</v>
      </c>
      <c r="N45" s="16">
        <v>57000</v>
      </c>
      <c r="O45" s="16">
        <v>6432.97</v>
      </c>
      <c r="P45" s="16">
        <v>18000</v>
      </c>
      <c r="Q45" s="13">
        <f t="shared" si="6"/>
        <v>53432.97</v>
      </c>
      <c r="R45" s="13">
        <f t="shared" si="7"/>
        <v>17810.99</v>
      </c>
      <c r="S45" s="13"/>
      <c r="T45" s="49">
        <f t="shared" si="1"/>
        <v>17810.99</v>
      </c>
      <c r="U45" s="50"/>
      <c r="V45" s="16">
        <v>13754152987</v>
      </c>
      <c r="W45" s="9">
        <v>13484751355</v>
      </c>
      <c r="X45" s="36"/>
      <c r="Y45" s="16"/>
      <c r="Z45" s="16"/>
    </row>
    <row r="46" hidden="1" spans="1:26">
      <c r="A46" s="13">
        <v>44</v>
      </c>
      <c r="B46" s="13" t="s">
        <v>27</v>
      </c>
      <c r="C46" s="14" t="s">
        <v>121</v>
      </c>
      <c r="D46" s="14" t="s">
        <v>29</v>
      </c>
      <c r="E46" s="14" t="s">
        <v>128</v>
      </c>
      <c r="F46" s="29" t="s">
        <v>129</v>
      </c>
      <c r="G46" s="14">
        <v>2</v>
      </c>
      <c r="H46" s="17">
        <v>20</v>
      </c>
      <c r="I46" s="17">
        <v>0</v>
      </c>
      <c r="J46" s="17">
        <v>0</v>
      </c>
      <c r="K46" s="36"/>
      <c r="L46" s="16">
        <v>10000</v>
      </c>
      <c r="M46" s="16">
        <v>0</v>
      </c>
      <c r="N46" s="16">
        <v>39000</v>
      </c>
      <c r="O46" s="16">
        <v>3228.6</v>
      </c>
      <c r="P46" s="16">
        <v>7500</v>
      </c>
      <c r="Q46" s="13">
        <f t="shared" si="6"/>
        <v>44728.6</v>
      </c>
      <c r="R46" s="13">
        <f t="shared" si="7"/>
        <v>22364.3</v>
      </c>
      <c r="S46" s="13"/>
      <c r="T46" s="49">
        <f t="shared" si="1"/>
        <v>22364.3</v>
      </c>
      <c r="U46" s="50"/>
      <c r="V46" s="16">
        <v>13754152987</v>
      </c>
      <c r="W46" s="9">
        <v>15560534399</v>
      </c>
      <c r="X46" s="36"/>
      <c r="Y46" s="16"/>
      <c r="Z46" s="16"/>
    </row>
    <row r="47" hidden="1" spans="1:26">
      <c r="A47" s="13">
        <v>45</v>
      </c>
      <c r="B47" s="13" t="s">
        <v>27</v>
      </c>
      <c r="C47" s="14" t="s">
        <v>121</v>
      </c>
      <c r="D47" s="14" t="s">
        <v>29</v>
      </c>
      <c r="E47" s="14" t="s">
        <v>130</v>
      </c>
      <c r="F47" s="29" t="s">
        <v>131</v>
      </c>
      <c r="G47" s="14">
        <v>2</v>
      </c>
      <c r="H47" s="17">
        <v>20</v>
      </c>
      <c r="I47" s="17">
        <v>0</v>
      </c>
      <c r="J47" s="17">
        <v>0</v>
      </c>
      <c r="K47" s="36"/>
      <c r="L47" s="16">
        <v>0</v>
      </c>
      <c r="M47" s="16">
        <v>0</v>
      </c>
      <c r="N47" s="16">
        <v>47520</v>
      </c>
      <c r="O47" s="16">
        <v>2214.8</v>
      </c>
      <c r="P47" s="16">
        <v>11104</v>
      </c>
      <c r="Q47" s="13">
        <f t="shared" si="6"/>
        <v>38630.8</v>
      </c>
      <c r="R47" s="13">
        <f t="shared" si="7"/>
        <v>19315.4</v>
      </c>
      <c r="S47" s="13"/>
      <c r="T47" s="49">
        <f t="shared" si="1"/>
        <v>19315.4</v>
      </c>
      <c r="U47" s="50"/>
      <c r="V47" s="16">
        <v>13754152987</v>
      </c>
      <c r="W47" s="9">
        <v>15849534864</v>
      </c>
      <c r="X47" s="36"/>
      <c r="Y47" s="16"/>
      <c r="Z47" s="16"/>
    </row>
    <row r="48" hidden="1" spans="1:26">
      <c r="A48" s="13">
        <v>46</v>
      </c>
      <c r="B48" s="13" t="s">
        <v>27</v>
      </c>
      <c r="C48" s="14" t="s">
        <v>121</v>
      </c>
      <c r="D48" s="14" t="s">
        <v>29</v>
      </c>
      <c r="E48" s="14" t="s">
        <v>132</v>
      </c>
      <c r="F48" s="29" t="s">
        <v>133</v>
      </c>
      <c r="G48" s="14">
        <v>2</v>
      </c>
      <c r="H48" s="17">
        <v>45</v>
      </c>
      <c r="I48" s="17">
        <v>0</v>
      </c>
      <c r="J48" s="17">
        <v>0</v>
      </c>
      <c r="K48" s="36"/>
      <c r="L48" s="16">
        <v>0</v>
      </c>
      <c r="M48" s="16">
        <v>0</v>
      </c>
      <c r="N48" s="16">
        <v>48720</v>
      </c>
      <c r="O48" s="16">
        <v>9987.73</v>
      </c>
      <c r="P48" s="16">
        <v>10220</v>
      </c>
      <c r="Q48" s="13">
        <f t="shared" si="6"/>
        <v>48487.73</v>
      </c>
      <c r="R48" s="13">
        <f t="shared" si="7"/>
        <v>24243.865</v>
      </c>
      <c r="S48" s="13"/>
      <c r="T48" s="49">
        <f t="shared" si="1"/>
        <v>24243.865</v>
      </c>
      <c r="U48" s="50"/>
      <c r="V48" s="16">
        <v>13754152987</v>
      </c>
      <c r="W48" s="102" t="s">
        <v>134</v>
      </c>
      <c r="X48" s="36"/>
      <c r="Y48" s="16"/>
      <c r="Z48" s="16"/>
    </row>
    <row r="49" hidden="1" spans="1:26">
      <c r="A49" s="13">
        <v>47</v>
      </c>
      <c r="B49" s="13" t="s">
        <v>27</v>
      </c>
      <c r="C49" s="14" t="s">
        <v>121</v>
      </c>
      <c r="D49" s="14" t="s">
        <v>29</v>
      </c>
      <c r="E49" s="14" t="s">
        <v>135</v>
      </c>
      <c r="F49" s="29" t="s">
        <v>136</v>
      </c>
      <c r="G49" s="14">
        <v>1</v>
      </c>
      <c r="H49" s="17">
        <v>10</v>
      </c>
      <c r="I49" s="17">
        <v>0</v>
      </c>
      <c r="J49" s="17">
        <v>0</v>
      </c>
      <c r="K49" s="36"/>
      <c r="L49" s="16">
        <v>0</v>
      </c>
      <c r="M49" s="16">
        <v>8000</v>
      </c>
      <c r="N49" s="16">
        <v>7000</v>
      </c>
      <c r="O49" s="16">
        <v>7505.64</v>
      </c>
      <c r="P49" s="16">
        <v>2000</v>
      </c>
      <c r="Q49" s="13">
        <f t="shared" si="6"/>
        <v>20505.64</v>
      </c>
      <c r="R49" s="13">
        <f t="shared" si="7"/>
        <v>20505.64</v>
      </c>
      <c r="S49" s="13"/>
      <c r="T49" s="49">
        <f t="shared" si="1"/>
        <v>20505.64</v>
      </c>
      <c r="U49" s="50"/>
      <c r="V49" s="16">
        <v>13754152987</v>
      </c>
      <c r="W49" s="102">
        <v>1575585480</v>
      </c>
      <c r="X49" s="36"/>
      <c r="Y49" s="16"/>
      <c r="Z49" s="16"/>
    </row>
    <row r="50" hidden="1" spans="1:26">
      <c r="A50" s="13">
        <v>48</v>
      </c>
      <c r="B50" s="13" t="s">
        <v>27</v>
      </c>
      <c r="C50" s="14" t="s">
        <v>121</v>
      </c>
      <c r="D50" s="14" t="s">
        <v>29</v>
      </c>
      <c r="E50" s="14" t="s">
        <v>137</v>
      </c>
      <c r="F50" s="29" t="s">
        <v>138</v>
      </c>
      <c r="G50" s="14">
        <v>2</v>
      </c>
      <c r="H50" s="17">
        <v>45</v>
      </c>
      <c r="I50" s="17">
        <v>0</v>
      </c>
      <c r="J50" s="17">
        <v>0</v>
      </c>
      <c r="K50" s="36"/>
      <c r="L50" s="16">
        <v>0</v>
      </c>
      <c r="M50" s="16">
        <v>0</v>
      </c>
      <c r="N50" s="16">
        <v>45000</v>
      </c>
      <c r="O50" s="16">
        <v>19816.14</v>
      </c>
      <c r="P50" s="16">
        <v>9584</v>
      </c>
      <c r="Q50" s="13">
        <f t="shared" si="6"/>
        <v>55232.14</v>
      </c>
      <c r="R50" s="13">
        <f t="shared" si="7"/>
        <v>27616.07</v>
      </c>
      <c r="S50" s="13"/>
      <c r="T50" s="49">
        <f t="shared" si="1"/>
        <v>27616.07</v>
      </c>
      <c r="U50" s="50"/>
      <c r="V50" s="16">
        <v>13754152987</v>
      </c>
      <c r="W50" s="9">
        <v>17647512095</v>
      </c>
      <c r="X50" s="36"/>
      <c r="Y50" s="16"/>
      <c r="Z50" s="16"/>
    </row>
    <row r="51" ht="28" hidden="1" spans="1:26">
      <c r="A51" s="13">
        <v>49</v>
      </c>
      <c r="B51" s="13" t="s">
        <v>27</v>
      </c>
      <c r="C51" s="14" t="s">
        <v>121</v>
      </c>
      <c r="D51" s="25" t="s">
        <v>139</v>
      </c>
      <c r="E51" s="14" t="s">
        <v>140</v>
      </c>
      <c r="F51" s="29" t="s">
        <v>141</v>
      </c>
      <c r="G51" s="14">
        <v>3</v>
      </c>
      <c r="H51" s="17">
        <v>30</v>
      </c>
      <c r="I51" s="17">
        <v>0</v>
      </c>
      <c r="J51" s="17">
        <v>0</v>
      </c>
      <c r="K51" s="36"/>
      <c r="L51" s="16">
        <v>32000</v>
      </c>
      <c r="M51" s="16">
        <v>0</v>
      </c>
      <c r="N51" s="16">
        <v>18000</v>
      </c>
      <c r="O51" s="16">
        <v>2915.3</v>
      </c>
      <c r="P51" s="16">
        <v>6000</v>
      </c>
      <c r="Q51" s="13">
        <f t="shared" si="6"/>
        <v>46915.3</v>
      </c>
      <c r="R51" s="13">
        <f t="shared" si="7"/>
        <v>15638.4333333333</v>
      </c>
      <c r="S51" s="13"/>
      <c r="T51" s="49">
        <f t="shared" si="1"/>
        <v>15638.4333333333</v>
      </c>
      <c r="U51" s="50"/>
      <c r="V51" s="16">
        <v>13754152987</v>
      </c>
      <c r="W51" s="102" t="s">
        <v>142</v>
      </c>
      <c r="X51" s="36"/>
      <c r="Y51" s="13" t="s">
        <v>56</v>
      </c>
      <c r="Z51" s="16"/>
    </row>
    <row r="52" hidden="1" spans="1:26">
      <c r="A52" s="13">
        <v>50</v>
      </c>
      <c r="B52" s="13" t="s">
        <v>27</v>
      </c>
      <c r="C52" s="14" t="s">
        <v>121</v>
      </c>
      <c r="D52" s="25" t="s">
        <v>53</v>
      </c>
      <c r="E52" s="14" t="s">
        <v>143</v>
      </c>
      <c r="F52" s="29" t="s">
        <v>144</v>
      </c>
      <c r="G52" s="14">
        <v>4</v>
      </c>
      <c r="H52" s="17">
        <v>60</v>
      </c>
      <c r="I52" s="17">
        <v>0</v>
      </c>
      <c r="J52" s="17">
        <v>0</v>
      </c>
      <c r="K52" s="36"/>
      <c r="L52" s="16">
        <v>4500</v>
      </c>
      <c r="M52" s="16">
        <v>0</v>
      </c>
      <c r="N52" s="16">
        <v>104400</v>
      </c>
      <c r="O52" s="16">
        <v>20321.38</v>
      </c>
      <c r="P52" s="16">
        <v>24000</v>
      </c>
      <c r="Q52" s="13">
        <f t="shared" si="6"/>
        <v>105221.38</v>
      </c>
      <c r="R52" s="13">
        <f t="shared" si="7"/>
        <v>26305.345</v>
      </c>
      <c r="S52" s="13">
        <v>48000</v>
      </c>
      <c r="T52" s="49">
        <f t="shared" si="1"/>
        <v>14305.345</v>
      </c>
      <c r="U52" s="50"/>
      <c r="V52" s="16">
        <v>13754152987</v>
      </c>
      <c r="W52" s="103" t="s">
        <v>145</v>
      </c>
      <c r="X52" s="36"/>
      <c r="Y52" s="13" t="s">
        <v>56</v>
      </c>
      <c r="Z52" s="16"/>
    </row>
    <row r="53" hidden="1" spans="1:26">
      <c r="A53" s="13">
        <v>51</v>
      </c>
      <c r="B53" s="13" t="s">
        <v>27</v>
      </c>
      <c r="C53" s="14" t="s">
        <v>121</v>
      </c>
      <c r="D53" s="25" t="s">
        <v>53</v>
      </c>
      <c r="E53" s="14" t="s">
        <v>146</v>
      </c>
      <c r="F53" s="29" t="s">
        <v>147</v>
      </c>
      <c r="G53" s="14">
        <v>5</v>
      </c>
      <c r="H53" s="17">
        <v>40</v>
      </c>
      <c r="I53" s="17">
        <v>0</v>
      </c>
      <c r="J53" s="17">
        <v>0</v>
      </c>
      <c r="K53" s="36"/>
      <c r="L53" s="16">
        <v>12000</v>
      </c>
      <c r="M53" s="16">
        <v>0</v>
      </c>
      <c r="N53" s="16">
        <v>35000</v>
      </c>
      <c r="O53" s="16">
        <v>23784.66</v>
      </c>
      <c r="P53" s="16">
        <v>9500</v>
      </c>
      <c r="Q53" s="13">
        <f t="shared" si="6"/>
        <v>61284.66</v>
      </c>
      <c r="R53" s="13">
        <f t="shared" si="7"/>
        <v>12256.932</v>
      </c>
      <c r="S53" s="13"/>
      <c r="T53" s="49">
        <f t="shared" si="1"/>
        <v>12256.932</v>
      </c>
      <c r="U53" s="50"/>
      <c r="V53" s="16">
        <v>13754152987</v>
      </c>
      <c r="W53" s="102" t="s">
        <v>148</v>
      </c>
      <c r="X53" s="36"/>
      <c r="Y53" s="16"/>
      <c r="Z53" s="16"/>
    </row>
    <row r="54" hidden="1" spans="1:26">
      <c r="A54" s="13">
        <v>52</v>
      </c>
      <c r="B54" s="13" t="s">
        <v>27</v>
      </c>
      <c r="C54" s="14" t="s">
        <v>121</v>
      </c>
      <c r="D54" s="25" t="s">
        <v>53</v>
      </c>
      <c r="E54" s="14" t="s">
        <v>149</v>
      </c>
      <c r="F54" s="29" t="s">
        <v>150</v>
      </c>
      <c r="G54" s="14">
        <v>1</v>
      </c>
      <c r="H54" s="17">
        <v>10</v>
      </c>
      <c r="I54" s="17">
        <v>0</v>
      </c>
      <c r="J54" s="17">
        <v>0</v>
      </c>
      <c r="K54" s="36"/>
      <c r="L54" s="16">
        <v>0</v>
      </c>
      <c r="M54" s="16">
        <v>10208</v>
      </c>
      <c r="N54" s="16">
        <v>0</v>
      </c>
      <c r="O54" s="16">
        <v>8305.98</v>
      </c>
      <c r="P54" s="16">
        <v>0</v>
      </c>
      <c r="Q54" s="13">
        <f t="shared" si="6"/>
        <v>18513.98</v>
      </c>
      <c r="R54" s="13">
        <f t="shared" si="7"/>
        <v>18513.98</v>
      </c>
      <c r="S54" s="13"/>
      <c r="T54" s="49">
        <f t="shared" si="1"/>
        <v>18513.98</v>
      </c>
      <c r="U54" s="50"/>
      <c r="V54" s="16">
        <v>13754152987</v>
      </c>
      <c r="W54" s="102">
        <v>15848366415</v>
      </c>
      <c r="X54" s="36"/>
      <c r="Y54" s="16"/>
      <c r="Z54" s="16"/>
    </row>
    <row r="55" hidden="1" spans="1:26">
      <c r="A55" s="13">
        <v>53</v>
      </c>
      <c r="B55" s="13" t="s">
        <v>27</v>
      </c>
      <c r="C55" s="14" t="s">
        <v>121</v>
      </c>
      <c r="D55" s="25" t="s">
        <v>53</v>
      </c>
      <c r="E55" s="14" t="s">
        <v>151</v>
      </c>
      <c r="F55" s="29" t="s">
        <v>152</v>
      </c>
      <c r="G55" s="14">
        <v>1</v>
      </c>
      <c r="H55" s="17">
        <v>10</v>
      </c>
      <c r="I55" s="17">
        <v>0</v>
      </c>
      <c r="J55" s="17">
        <v>0</v>
      </c>
      <c r="K55" s="36"/>
      <c r="L55" s="36">
        <v>5000</v>
      </c>
      <c r="M55" s="99">
        <v>4800</v>
      </c>
      <c r="N55" s="36">
        <v>0</v>
      </c>
      <c r="O55" s="36">
        <v>9762.73</v>
      </c>
      <c r="P55" s="36">
        <v>0</v>
      </c>
      <c r="Q55" s="13">
        <f t="shared" si="6"/>
        <v>19562.73</v>
      </c>
      <c r="R55" s="13">
        <f t="shared" si="7"/>
        <v>19562.73</v>
      </c>
      <c r="S55" s="13"/>
      <c r="T55" s="49">
        <f t="shared" si="1"/>
        <v>19562.73</v>
      </c>
      <c r="U55" s="50"/>
      <c r="V55" s="16">
        <v>13754152987</v>
      </c>
      <c r="W55" s="102" t="s">
        <v>153</v>
      </c>
      <c r="X55" s="36"/>
      <c r="Y55" s="13" t="s">
        <v>56</v>
      </c>
      <c r="Z55" s="16"/>
    </row>
    <row r="56" hidden="1" spans="1:26">
      <c r="A56" s="13">
        <v>54</v>
      </c>
      <c r="B56" s="13" t="s">
        <v>27</v>
      </c>
      <c r="C56" s="14" t="s">
        <v>121</v>
      </c>
      <c r="D56" s="25" t="s">
        <v>53</v>
      </c>
      <c r="E56" s="14" t="s">
        <v>154</v>
      </c>
      <c r="F56" s="29" t="s">
        <v>155</v>
      </c>
      <c r="G56" s="14">
        <v>2</v>
      </c>
      <c r="H56" s="17">
        <v>15</v>
      </c>
      <c r="I56" s="17">
        <v>0</v>
      </c>
      <c r="J56" s="17">
        <v>0</v>
      </c>
      <c r="K56" s="36"/>
      <c r="L56" s="36">
        <v>0</v>
      </c>
      <c r="M56" s="36">
        <v>0</v>
      </c>
      <c r="N56" s="36">
        <v>18000</v>
      </c>
      <c r="O56" s="36">
        <v>12677.61</v>
      </c>
      <c r="P56" s="36">
        <v>5000</v>
      </c>
      <c r="Q56" s="13">
        <f t="shared" si="6"/>
        <v>25677.61</v>
      </c>
      <c r="R56" s="13">
        <f t="shared" si="7"/>
        <v>12838.805</v>
      </c>
      <c r="S56" s="13"/>
      <c r="T56" s="49">
        <f t="shared" si="1"/>
        <v>12838.805</v>
      </c>
      <c r="U56" s="50"/>
      <c r="V56" s="16">
        <v>13754152987</v>
      </c>
      <c r="W56" s="102">
        <v>15847531652</v>
      </c>
      <c r="X56" s="36"/>
      <c r="Y56" s="16"/>
      <c r="Z56" s="16"/>
    </row>
    <row r="57" hidden="1" spans="1:26">
      <c r="A57" s="13">
        <v>55</v>
      </c>
      <c r="B57" s="13" t="s">
        <v>27</v>
      </c>
      <c r="C57" s="14" t="s">
        <v>121</v>
      </c>
      <c r="D57" s="25" t="s">
        <v>53</v>
      </c>
      <c r="E57" s="14" t="s">
        <v>156</v>
      </c>
      <c r="F57" s="29" t="s">
        <v>157</v>
      </c>
      <c r="G57" s="14">
        <v>4</v>
      </c>
      <c r="H57" s="17">
        <v>25</v>
      </c>
      <c r="I57" s="17">
        <v>0</v>
      </c>
      <c r="J57" s="17">
        <v>0</v>
      </c>
      <c r="K57" s="36"/>
      <c r="L57" s="36">
        <v>16000</v>
      </c>
      <c r="M57" s="36">
        <v>0</v>
      </c>
      <c r="N57" s="36">
        <v>50000</v>
      </c>
      <c r="O57" s="36">
        <v>11404.6</v>
      </c>
      <c r="P57" s="36">
        <v>13000</v>
      </c>
      <c r="Q57" s="13">
        <f t="shared" si="6"/>
        <v>64404.6</v>
      </c>
      <c r="R57" s="13">
        <f t="shared" si="7"/>
        <v>16101.15</v>
      </c>
      <c r="S57" s="13"/>
      <c r="T57" s="49">
        <f t="shared" si="1"/>
        <v>16101.15</v>
      </c>
      <c r="U57" s="50"/>
      <c r="V57" s="16">
        <v>13754152987</v>
      </c>
      <c r="W57" s="102">
        <v>15947254806</v>
      </c>
      <c r="X57" s="36"/>
      <c r="Y57" s="13" t="s">
        <v>56</v>
      </c>
      <c r="Z57" s="16"/>
    </row>
    <row r="58" spans="1:26">
      <c r="A58" s="13">
        <v>56</v>
      </c>
      <c r="B58" s="13" t="s">
        <v>27</v>
      </c>
      <c r="C58" s="14" t="s">
        <v>158</v>
      </c>
      <c r="D58" s="14" t="s">
        <v>29</v>
      </c>
      <c r="E58" s="14" t="s">
        <v>159</v>
      </c>
      <c r="F58" s="120" t="s">
        <v>160</v>
      </c>
      <c r="G58" s="14">
        <v>4</v>
      </c>
      <c r="H58" s="16">
        <v>75</v>
      </c>
      <c r="I58" s="16">
        <v>16.5</v>
      </c>
      <c r="J58" s="16">
        <v>30</v>
      </c>
      <c r="K58" s="13">
        <v>42600</v>
      </c>
      <c r="L58" s="27">
        <v>15500</v>
      </c>
      <c r="M58" s="27"/>
      <c r="N58" s="27">
        <v>74200</v>
      </c>
      <c r="O58" s="27">
        <v>18380.72</v>
      </c>
      <c r="P58" s="27">
        <v>33000</v>
      </c>
      <c r="Q58" s="13">
        <f t="shared" si="6"/>
        <v>75080.72</v>
      </c>
      <c r="R58" s="13">
        <f t="shared" si="7"/>
        <v>18770.18</v>
      </c>
      <c r="S58" s="13">
        <v>0</v>
      </c>
      <c r="T58" s="49">
        <f t="shared" si="1"/>
        <v>8120.18</v>
      </c>
      <c r="U58" s="27"/>
      <c r="V58" s="27">
        <v>15947783482</v>
      </c>
      <c r="W58" s="27">
        <v>13947599087</v>
      </c>
      <c r="X58" s="27"/>
      <c r="Y58" s="27"/>
      <c r="Z58" s="27"/>
    </row>
    <row r="59" spans="1:26">
      <c r="A59" s="13">
        <v>57</v>
      </c>
      <c r="B59" s="13" t="s">
        <v>27</v>
      </c>
      <c r="C59" s="14" t="s">
        <v>158</v>
      </c>
      <c r="D59" s="14" t="s">
        <v>29</v>
      </c>
      <c r="E59" s="14" t="s">
        <v>161</v>
      </c>
      <c r="F59" s="28" t="s">
        <v>162</v>
      </c>
      <c r="G59" s="14">
        <v>2</v>
      </c>
      <c r="H59" s="16">
        <v>45</v>
      </c>
      <c r="I59" s="16">
        <v>6</v>
      </c>
      <c r="J59" s="16">
        <v>9</v>
      </c>
      <c r="K59" s="13">
        <v>13200</v>
      </c>
      <c r="L59" s="27">
        <v>3000</v>
      </c>
      <c r="M59" s="27"/>
      <c r="N59" s="27">
        <v>40000</v>
      </c>
      <c r="O59" s="27">
        <v>11847.22</v>
      </c>
      <c r="P59" s="27">
        <v>26000</v>
      </c>
      <c r="Q59" s="13">
        <f t="shared" si="6"/>
        <v>28847.22</v>
      </c>
      <c r="R59" s="13">
        <f t="shared" si="7"/>
        <v>14423.61</v>
      </c>
      <c r="S59" s="13">
        <v>0</v>
      </c>
      <c r="T59" s="49">
        <f t="shared" si="1"/>
        <v>7823.61</v>
      </c>
      <c r="U59" s="27"/>
      <c r="V59" s="27">
        <v>15947783482</v>
      </c>
      <c r="W59" s="27">
        <v>13947356068</v>
      </c>
      <c r="X59" s="27"/>
      <c r="Y59" s="27"/>
      <c r="Z59" s="27"/>
    </row>
    <row r="60" spans="1:26">
      <c r="A60" s="13">
        <v>58</v>
      </c>
      <c r="B60" s="13" t="s">
        <v>27</v>
      </c>
      <c r="C60" s="14" t="s">
        <v>158</v>
      </c>
      <c r="D60" s="14" t="s">
        <v>29</v>
      </c>
      <c r="E60" s="14" t="s">
        <v>163</v>
      </c>
      <c r="F60" s="28" t="s">
        <v>164</v>
      </c>
      <c r="G60" s="14">
        <v>3</v>
      </c>
      <c r="H60" s="16">
        <v>60</v>
      </c>
      <c r="I60" s="16">
        <v>13</v>
      </c>
      <c r="J60" s="16">
        <v>22.5</v>
      </c>
      <c r="K60" s="13">
        <v>26500</v>
      </c>
      <c r="L60" s="27">
        <v>11000</v>
      </c>
      <c r="M60" s="27"/>
      <c r="N60" s="27">
        <v>28200</v>
      </c>
      <c r="O60" s="27">
        <v>25105</v>
      </c>
      <c r="P60" s="27">
        <v>19000</v>
      </c>
      <c r="Q60" s="13">
        <f t="shared" si="6"/>
        <v>45305</v>
      </c>
      <c r="R60" s="13">
        <f t="shared" si="7"/>
        <v>15101.6666666667</v>
      </c>
      <c r="S60" s="13">
        <v>0</v>
      </c>
      <c r="T60" s="49">
        <f t="shared" si="1"/>
        <v>6268.33333333333</v>
      </c>
      <c r="U60" s="27"/>
      <c r="V60" s="27">
        <v>15947783482</v>
      </c>
      <c r="W60" s="27">
        <v>13294859686</v>
      </c>
      <c r="X60" s="27"/>
      <c r="Y60" s="27"/>
      <c r="Z60" s="27"/>
    </row>
    <row r="61" spans="1:26">
      <c r="A61" s="13">
        <v>59</v>
      </c>
      <c r="B61" s="13" t="s">
        <v>27</v>
      </c>
      <c r="C61" s="14" t="s">
        <v>158</v>
      </c>
      <c r="D61" s="14" t="s">
        <v>29</v>
      </c>
      <c r="E61" s="14" t="s">
        <v>165</v>
      </c>
      <c r="F61" s="28" t="s">
        <v>166</v>
      </c>
      <c r="G61" s="14">
        <v>3</v>
      </c>
      <c r="H61" s="16">
        <v>45</v>
      </c>
      <c r="I61" s="16">
        <v>0</v>
      </c>
      <c r="J61" s="16">
        <v>20</v>
      </c>
      <c r="K61" s="13">
        <v>26000</v>
      </c>
      <c r="L61" s="27">
        <v>1500</v>
      </c>
      <c r="M61" s="27"/>
      <c r="N61" s="27">
        <v>70000</v>
      </c>
      <c r="O61" s="27">
        <v>15565.28</v>
      </c>
      <c r="P61" s="27">
        <v>40000</v>
      </c>
      <c r="Q61" s="13">
        <f t="shared" si="6"/>
        <v>47065.28</v>
      </c>
      <c r="R61" s="13">
        <f t="shared" si="7"/>
        <v>15688.4266666667</v>
      </c>
      <c r="S61" s="13">
        <v>0</v>
      </c>
      <c r="T61" s="49">
        <f t="shared" si="1"/>
        <v>7021.76</v>
      </c>
      <c r="U61" s="27"/>
      <c r="V61" s="27">
        <v>15947783482</v>
      </c>
      <c r="W61" s="27">
        <v>15750505526</v>
      </c>
      <c r="X61" s="27"/>
      <c r="Y61" s="27"/>
      <c r="Z61" s="27"/>
    </row>
    <row r="62" spans="1:26">
      <c r="A62" s="13">
        <v>60</v>
      </c>
      <c r="B62" s="13" t="s">
        <v>27</v>
      </c>
      <c r="C62" s="14" t="s">
        <v>158</v>
      </c>
      <c r="D62" s="14" t="s">
        <v>29</v>
      </c>
      <c r="E62" s="14" t="s">
        <v>167</v>
      </c>
      <c r="F62" s="28" t="s">
        <v>168</v>
      </c>
      <c r="G62" s="14">
        <v>4</v>
      </c>
      <c r="H62" s="16">
        <v>45</v>
      </c>
      <c r="I62" s="16">
        <v>12</v>
      </c>
      <c r="J62" s="16">
        <v>18</v>
      </c>
      <c r="K62" s="13">
        <v>28200</v>
      </c>
      <c r="L62" s="27">
        <v>6000</v>
      </c>
      <c r="M62" s="27"/>
      <c r="N62" s="27">
        <v>50000</v>
      </c>
      <c r="O62" s="27">
        <v>20436</v>
      </c>
      <c r="P62" s="27">
        <v>18000</v>
      </c>
      <c r="Q62" s="13">
        <f t="shared" si="6"/>
        <v>58436</v>
      </c>
      <c r="R62" s="13">
        <f t="shared" si="7"/>
        <v>14609</v>
      </c>
      <c r="S62" s="13">
        <v>0</v>
      </c>
      <c r="T62" s="49">
        <f t="shared" si="1"/>
        <v>7559</v>
      </c>
      <c r="U62" s="27"/>
      <c r="V62" s="27">
        <v>15947783482</v>
      </c>
      <c r="W62" s="27">
        <v>15547586050</v>
      </c>
      <c r="X62" s="27"/>
      <c r="Y62" s="27"/>
      <c r="Z62" s="27"/>
    </row>
    <row r="63" spans="1:26">
      <c r="A63" s="13">
        <v>61</v>
      </c>
      <c r="B63" s="13" t="s">
        <v>27</v>
      </c>
      <c r="C63" s="14" t="s">
        <v>158</v>
      </c>
      <c r="D63" s="14" t="s">
        <v>29</v>
      </c>
      <c r="E63" s="14" t="s">
        <v>169</v>
      </c>
      <c r="F63" s="28" t="s">
        <v>170</v>
      </c>
      <c r="G63" s="14">
        <v>4</v>
      </c>
      <c r="H63" s="16">
        <v>60</v>
      </c>
      <c r="I63" s="16">
        <v>5</v>
      </c>
      <c r="J63" s="16">
        <v>25</v>
      </c>
      <c r="K63" s="13">
        <v>32000</v>
      </c>
      <c r="L63" s="27">
        <v>10000</v>
      </c>
      <c r="M63" s="27"/>
      <c r="N63" s="27">
        <v>70000</v>
      </c>
      <c r="O63" s="27">
        <v>8203.83</v>
      </c>
      <c r="P63" s="27">
        <v>25000</v>
      </c>
      <c r="Q63" s="13">
        <f t="shared" si="6"/>
        <v>63203.83</v>
      </c>
      <c r="R63" s="13">
        <f t="shared" si="7"/>
        <v>15800.9575</v>
      </c>
      <c r="S63" s="13">
        <v>0</v>
      </c>
      <c r="T63" s="49">
        <f t="shared" si="1"/>
        <v>7800.9575</v>
      </c>
      <c r="U63" s="27"/>
      <c r="V63" s="27">
        <v>15947783482</v>
      </c>
      <c r="W63" s="27">
        <v>15934994203</v>
      </c>
      <c r="X63" s="27"/>
      <c r="Y63" s="27"/>
      <c r="Z63" s="27"/>
    </row>
    <row r="64" s="1" customFormat="1" spans="1:26">
      <c r="A64" s="13">
        <v>62</v>
      </c>
      <c r="B64" s="13" t="s">
        <v>27</v>
      </c>
      <c r="C64" s="14" t="s">
        <v>158</v>
      </c>
      <c r="D64" s="14" t="s">
        <v>29</v>
      </c>
      <c r="E64" s="14" t="s">
        <v>171</v>
      </c>
      <c r="F64" s="28" t="s">
        <v>172</v>
      </c>
      <c r="G64" s="14">
        <v>1</v>
      </c>
      <c r="H64" s="16">
        <v>18</v>
      </c>
      <c r="I64" s="16">
        <v>7</v>
      </c>
      <c r="J64" s="16">
        <v>8</v>
      </c>
      <c r="K64" s="13">
        <v>9880</v>
      </c>
      <c r="L64" s="27"/>
      <c r="M64" s="27"/>
      <c r="N64" s="27">
        <v>10000</v>
      </c>
      <c r="O64" s="27">
        <v>14784.35</v>
      </c>
      <c r="P64" s="27">
        <v>7200</v>
      </c>
      <c r="Q64" s="13">
        <f t="shared" si="6"/>
        <v>17584.35</v>
      </c>
      <c r="R64" s="13">
        <f t="shared" si="7"/>
        <v>17584.35</v>
      </c>
      <c r="S64" s="13">
        <v>0</v>
      </c>
      <c r="T64" s="49">
        <f t="shared" si="1"/>
        <v>7704.35</v>
      </c>
      <c r="U64" s="27"/>
      <c r="V64" s="27">
        <v>15947783482</v>
      </c>
      <c r="W64" s="27">
        <v>13754158204</v>
      </c>
      <c r="X64" s="27"/>
      <c r="Y64" s="27"/>
      <c r="Z64" s="27"/>
    </row>
    <row r="65" spans="1:26">
      <c r="A65" s="13">
        <v>63</v>
      </c>
      <c r="B65" s="13" t="s">
        <v>27</v>
      </c>
      <c r="C65" s="14" t="s">
        <v>158</v>
      </c>
      <c r="D65" s="14" t="s">
        <v>29</v>
      </c>
      <c r="E65" s="14" t="s">
        <v>173</v>
      </c>
      <c r="F65" s="28" t="s">
        <v>174</v>
      </c>
      <c r="G65" s="14">
        <v>7</v>
      </c>
      <c r="H65" s="16">
        <v>60</v>
      </c>
      <c r="I65" s="16">
        <v>20</v>
      </c>
      <c r="J65" s="16">
        <v>20</v>
      </c>
      <c r="K65" s="13">
        <v>32000</v>
      </c>
      <c r="L65" s="27">
        <v>25000</v>
      </c>
      <c r="M65" s="27"/>
      <c r="N65" s="27">
        <v>40500</v>
      </c>
      <c r="O65" s="27">
        <v>47614.22</v>
      </c>
      <c r="P65" s="27">
        <v>25000</v>
      </c>
      <c r="Q65" s="13">
        <f t="shared" si="6"/>
        <v>88114.22</v>
      </c>
      <c r="R65" s="13">
        <f t="shared" si="7"/>
        <v>12587.7457142857</v>
      </c>
      <c r="S65" s="13">
        <v>0</v>
      </c>
      <c r="T65" s="49">
        <f t="shared" si="1"/>
        <v>8016.31714285714</v>
      </c>
      <c r="U65" s="27"/>
      <c r="V65" s="27">
        <v>15947783482</v>
      </c>
      <c r="W65" s="27">
        <v>15754758402</v>
      </c>
      <c r="X65" s="27"/>
      <c r="Y65" s="27"/>
      <c r="Z65" s="27"/>
    </row>
    <row r="66" spans="1:26">
      <c r="A66" s="13">
        <v>64</v>
      </c>
      <c r="B66" s="13" t="s">
        <v>27</v>
      </c>
      <c r="C66" s="14" t="s">
        <v>158</v>
      </c>
      <c r="D66" s="14" t="s">
        <v>29</v>
      </c>
      <c r="E66" s="14" t="s">
        <v>175</v>
      </c>
      <c r="F66" s="28" t="s">
        <v>176</v>
      </c>
      <c r="G66" s="14">
        <v>3</v>
      </c>
      <c r="H66" s="16">
        <v>60</v>
      </c>
      <c r="I66" s="16">
        <v>5</v>
      </c>
      <c r="J66" s="16">
        <v>30</v>
      </c>
      <c r="K66" s="13">
        <v>41000</v>
      </c>
      <c r="L66" s="27">
        <v>29000</v>
      </c>
      <c r="M66" s="27"/>
      <c r="N66" s="27">
        <v>50000</v>
      </c>
      <c r="O66" s="27">
        <v>16881.18</v>
      </c>
      <c r="P66" s="27">
        <v>30000</v>
      </c>
      <c r="Q66" s="13">
        <f t="shared" si="6"/>
        <v>65881.18</v>
      </c>
      <c r="R66" s="13">
        <f t="shared" si="7"/>
        <v>21960.3933333333</v>
      </c>
      <c r="S66" s="13">
        <v>0</v>
      </c>
      <c r="T66" s="49">
        <f t="shared" si="1"/>
        <v>8293.72666666666</v>
      </c>
      <c r="U66" s="27"/>
      <c r="V66" s="27">
        <v>15947783482</v>
      </c>
      <c r="W66" s="27">
        <v>15148743551</v>
      </c>
      <c r="X66" s="27"/>
      <c r="Y66" s="27"/>
      <c r="Z66" s="27"/>
    </row>
    <row r="67" spans="1:26">
      <c r="A67" s="13">
        <v>65</v>
      </c>
      <c r="B67" s="13" t="s">
        <v>27</v>
      </c>
      <c r="C67" s="14" t="s">
        <v>158</v>
      </c>
      <c r="D67" s="14" t="s">
        <v>29</v>
      </c>
      <c r="E67" s="14" t="s">
        <v>177</v>
      </c>
      <c r="F67" s="28" t="s">
        <v>178</v>
      </c>
      <c r="G67" s="14">
        <v>3</v>
      </c>
      <c r="H67" s="16">
        <v>65</v>
      </c>
      <c r="I67" s="16">
        <v>10</v>
      </c>
      <c r="J67" s="16">
        <v>45</v>
      </c>
      <c r="K67" s="13">
        <v>58000</v>
      </c>
      <c r="L67" s="27">
        <v>45000</v>
      </c>
      <c r="M67" s="27"/>
      <c r="N67" s="27">
        <v>59000</v>
      </c>
      <c r="O67" s="27">
        <v>7198.85</v>
      </c>
      <c r="P67" s="27">
        <v>35000</v>
      </c>
      <c r="Q67" s="13">
        <f t="shared" si="6"/>
        <v>76198.85</v>
      </c>
      <c r="R67" s="13">
        <f t="shared" si="7"/>
        <v>25399.6166666667</v>
      </c>
      <c r="S67" s="13">
        <v>0</v>
      </c>
      <c r="T67" s="49">
        <f t="shared" si="1"/>
        <v>6066.28333333334</v>
      </c>
      <c r="U67" s="27"/>
      <c r="V67" s="27">
        <v>15947783482</v>
      </c>
      <c r="W67" s="27">
        <v>13080241409</v>
      </c>
      <c r="X67" s="27"/>
      <c r="Y67" s="27"/>
      <c r="Z67" s="27"/>
    </row>
    <row r="68" hidden="1" spans="1:26">
      <c r="A68" s="13">
        <v>66</v>
      </c>
      <c r="B68" s="13" t="s">
        <v>27</v>
      </c>
      <c r="C68" s="14" t="s">
        <v>179</v>
      </c>
      <c r="D68" s="14" t="s">
        <v>29</v>
      </c>
      <c r="E68" s="14" t="s">
        <v>180</v>
      </c>
      <c r="F68" s="121" t="s">
        <v>181</v>
      </c>
      <c r="G68" s="14">
        <v>1</v>
      </c>
      <c r="H68" s="17">
        <v>8</v>
      </c>
      <c r="I68" s="17">
        <v>5</v>
      </c>
      <c r="J68" s="17">
        <v>3</v>
      </c>
      <c r="K68" s="36">
        <v>1500</v>
      </c>
      <c r="L68" s="99"/>
      <c r="M68" s="16">
        <v>8000</v>
      </c>
      <c r="N68" s="99"/>
      <c r="O68" s="99">
        <v>8861.99</v>
      </c>
      <c r="P68" s="99"/>
      <c r="Q68" s="13">
        <v>16861.99</v>
      </c>
      <c r="R68" s="13">
        <f t="shared" si="7"/>
        <v>16861.99</v>
      </c>
      <c r="S68" s="1">
        <v>0</v>
      </c>
      <c r="T68" s="49">
        <f t="shared" ref="T68:T131" si="8">(Q68-S68-K68)/G68</f>
        <v>15361.99</v>
      </c>
      <c r="U68" s="50"/>
      <c r="V68" s="36">
        <v>15844452277</v>
      </c>
      <c r="W68" s="36">
        <v>15847588920</v>
      </c>
      <c r="X68" s="36"/>
      <c r="Y68" s="16"/>
      <c r="Z68" s="16"/>
    </row>
    <row r="69" hidden="1" spans="1:26">
      <c r="A69" s="13">
        <v>67</v>
      </c>
      <c r="B69" s="13" t="s">
        <v>27</v>
      </c>
      <c r="C69" s="14" t="s">
        <v>179</v>
      </c>
      <c r="D69" s="14" t="s">
        <v>29</v>
      </c>
      <c r="E69" s="14" t="s">
        <v>182</v>
      </c>
      <c r="F69" s="121" t="s">
        <v>183</v>
      </c>
      <c r="G69" s="14">
        <v>2</v>
      </c>
      <c r="H69" s="17">
        <v>8</v>
      </c>
      <c r="I69" s="17">
        <v>4</v>
      </c>
      <c r="J69" s="17">
        <v>3</v>
      </c>
      <c r="K69" s="36">
        <v>1500</v>
      </c>
      <c r="L69" s="16"/>
      <c r="M69" s="16">
        <v>10000</v>
      </c>
      <c r="N69" s="105"/>
      <c r="O69" s="90">
        <v>15236.68</v>
      </c>
      <c r="P69" s="16"/>
      <c r="Q69" s="13">
        <v>25236.68</v>
      </c>
      <c r="R69" s="13">
        <v>12618.34</v>
      </c>
      <c r="S69" s="13">
        <v>0</v>
      </c>
      <c r="T69" s="49">
        <f t="shared" si="8"/>
        <v>11868.34</v>
      </c>
      <c r="U69" s="50"/>
      <c r="V69" s="36">
        <v>15844452277</v>
      </c>
      <c r="W69" s="108">
        <v>15934998631</v>
      </c>
      <c r="X69" s="16"/>
      <c r="Y69" s="16"/>
      <c r="Z69" s="16"/>
    </row>
    <row r="70" hidden="1" spans="1:26">
      <c r="A70" s="13">
        <v>68</v>
      </c>
      <c r="B70" s="13" t="s">
        <v>27</v>
      </c>
      <c r="C70" s="14" t="s">
        <v>179</v>
      </c>
      <c r="D70" s="14" t="s">
        <v>29</v>
      </c>
      <c r="E70" s="14" t="s">
        <v>184</v>
      </c>
      <c r="F70" s="119" t="s">
        <v>185</v>
      </c>
      <c r="G70" s="14">
        <v>2</v>
      </c>
      <c r="H70" s="17">
        <v>8</v>
      </c>
      <c r="I70" s="17">
        <v>3</v>
      </c>
      <c r="J70" s="17">
        <v>3</v>
      </c>
      <c r="K70" s="36">
        <v>1500</v>
      </c>
      <c r="L70" s="16"/>
      <c r="M70" s="16"/>
      <c r="N70" s="16"/>
      <c r="O70" s="90">
        <v>30903.84</v>
      </c>
      <c r="P70" s="16"/>
      <c r="Q70" s="13">
        <v>30903.84</v>
      </c>
      <c r="R70" s="13">
        <v>15451.92</v>
      </c>
      <c r="S70" s="13">
        <v>0</v>
      </c>
      <c r="T70" s="49">
        <f t="shared" si="8"/>
        <v>14701.92</v>
      </c>
      <c r="U70" s="50"/>
      <c r="V70" s="36">
        <v>15844452277</v>
      </c>
      <c r="W70" s="36">
        <v>15247596081</v>
      </c>
      <c r="X70" s="16"/>
      <c r="Y70" s="16"/>
      <c r="Z70" s="16"/>
    </row>
    <row r="71" hidden="1" spans="1:26">
      <c r="A71" s="13">
        <v>69</v>
      </c>
      <c r="B71" s="13" t="s">
        <v>27</v>
      </c>
      <c r="C71" s="14" t="s">
        <v>179</v>
      </c>
      <c r="D71" s="14" t="s">
        <v>29</v>
      </c>
      <c r="E71" s="14" t="s">
        <v>186</v>
      </c>
      <c r="F71" s="15" t="s">
        <v>187</v>
      </c>
      <c r="G71" s="14">
        <v>3</v>
      </c>
      <c r="H71" s="17">
        <v>14</v>
      </c>
      <c r="I71" s="17">
        <v>8</v>
      </c>
      <c r="J71" s="17">
        <v>6</v>
      </c>
      <c r="K71" s="36">
        <v>3000</v>
      </c>
      <c r="L71" s="106">
        <v>13000</v>
      </c>
      <c r="M71" s="16">
        <v>6000</v>
      </c>
      <c r="N71" s="106">
        <v>1000</v>
      </c>
      <c r="O71" s="106">
        <v>19449.94</v>
      </c>
      <c r="P71" s="106"/>
      <c r="Q71" s="13">
        <v>39449.94</v>
      </c>
      <c r="R71" s="13">
        <v>13149.94</v>
      </c>
      <c r="S71" s="13">
        <v>0</v>
      </c>
      <c r="T71" s="49">
        <f t="shared" si="8"/>
        <v>12149.98</v>
      </c>
      <c r="U71" s="50"/>
      <c r="V71" s="36">
        <v>15844452277</v>
      </c>
      <c r="W71" s="36">
        <v>13947524115</v>
      </c>
      <c r="X71" s="16"/>
      <c r="Y71" s="16"/>
      <c r="Z71" s="16"/>
    </row>
    <row r="72" hidden="1" spans="1:26">
      <c r="A72" s="13">
        <v>70</v>
      </c>
      <c r="B72" s="13" t="s">
        <v>27</v>
      </c>
      <c r="C72" s="14" t="s">
        <v>179</v>
      </c>
      <c r="D72" s="14" t="s">
        <v>29</v>
      </c>
      <c r="E72" s="14" t="s">
        <v>188</v>
      </c>
      <c r="F72" s="119" t="s">
        <v>189</v>
      </c>
      <c r="G72" s="14">
        <v>5</v>
      </c>
      <c r="H72" s="17">
        <v>30</v>
      </c>
      <c r="I72" s="17">
        <v>15</v>
      </c>
      <c r="J72" s="17">
        <v>10</v>
      </c>
      <c r="K72" s="36">
        <v>5000</v>
      </c>
      <c r="L72" s="16">
        <v>10000</v>
      </c>
      <c r="M72" s="16"/>
      <c r="N72" s="16">
        <v>36876</v>
      </c>
      <c r="O72" s="16">
        <v>19344.99</v>
      </c>
      <c r="P72" s="16">
        <v>15000</v>
      </c>
      <c r="Q72" s="13">
        <v>51220.95</v>
      </c>
      <c r="R72" s="13">
        <v>10244.19</v>
      </c>
      <c r="S72" s="13">
        <v>0</v>
      </c>
      <c r="T72" s="49">
        <f t="shared" si="8"/>
        <v>9244.19</v>
      </c>
      <c r="U72" s="50"/>
      <c r="V72" s="36">
        <v>15844452277</v>
      </c>
      <c r="W72" s="36">
        <v>13596651405</v>
      </c>
      <c r="X72" s="16"/>
      <c r="Y72" s="16"/>
      <c r="Z72" s="16"/>
    </row>
    <row r="73" hidden="1" spans="1:26">
      <c r="A73" s="13">
        <v>71</v>
      </c>
      <c r="B73" s="13" t="s">
        <v>27</v>
      </c>
      <c r="C73" s="14" t="s">
        <v>179</v>
      </c>
      <c r="D73" s="14" t="s">
        <v>29</v>
      </c>
      <c r="E73" s="14" t="s">
        <v>190</v>
      </c>
      <c r="F73" s="119" t="s">
        <v>191</v>
      </c>
      <c r="G73" s="14">
        <v>3</v>
      </c>
      <c r="H73" s="17">
        <v>16</v>
      </c>
      <c r="I73" s="17">
        <v>6</v>
      </c>
      <c r="J73" s="17">
        <v>6</v>
      </c>
      <c r="K73" s="36">
        <v>3000</v>
      </c>
      <c r="L73" s="16">
        <v>27200</v>
      </c>
      <c r="M73" s="16">
        <v>7000</v>
      </c>
      <c r="N73" s="16">
        <v>3732</v>
      </c>
      <c r="O73" s="16">
        <v>19502.03</v>
      </c>
      <c r="P73" s="16"/>
      <c r="Q73" s="13">
        <v>57434.01</v>
      </c>
      <c r="R73" s="13">
        <v>19144.67</v>
      </c>
      <c r="S73" s="13">
        <v>0</v>
      </c>
      <c r="T73" s="49">
        <f t="shared" si="8"/>
        <v>18144.67</v>
      </c>
      <c r="U73" s="50"/>
      <c r="V73" s="36">
        <v>15844452277</v>
      </c>
      <c r="W73" s="36">
        <v>13488550280</v>
      </c>
      <c r="X73" s="16"/>
      <c r="Y73" s="16"/>
      <c r="Z73" s="16"/>
    </row>
    <row r="74" hidden="1" spans="1:26">
      <c r="A74" s="13">
        <v>72</v>
      </c>
      <c r="B74" s="13" t="s">
        <v>27</v>
      </c>
      <c r="C74" s="14" t="s">
        <v>179</v>
      </c>
      <c r="D74" s="14" t="s">
        <v>29</v>
      </c>
      <c r="E74" s="14" t="s">
        <v>192</v>
      </c>
      <c r="F74" s="119" t="s">
        <v>193</v>
      </c>
      <c r="G74" s="14">
        <v>2</v>
      </c>
      <c r="H74" s="17">
        <v>25</v>
      </c>
      <c r="I74" s="17">
        <v>10</v>
      </c>
      <c r="J74" s="17">
        <v>5</v>
      </c>
      <c r="K74" s="36">
        <v>2500</v>
      </c>
      <c r="L74" s="16"/>
      <c r="M74" s="16">
        <v>7660</v>
      </c>
      <c r="N74" s="16">
        <v>26888</v>
      </c>
      <c r="O74" s="16">
        <v>11191.22</v>
      </c>
      <c r="P74" s="16">
        <v>11000</v>
      </c>
      <c r="Q74" s="13">
        <v>34739.34</v>
      </c>
      <c r="R74" s="13">
        <v>17369.61</v>
      </c>
      <c r="S74" s="13">
        <v>0</v>
      </c>
      <c r="T74" s="49">
        <f t="shared" si="8"/>
        <v>16119.67</v>
      </c>
      <c r="U74" s="50"/>
      <c r="V74" s="36">
        <v>15844452277</v>
      </c>
      <c r="W74" s="36">
        <v>13474857976</v>
      </c>
      <c r="X74" s="16"/>
      <c r="Y74" s="16"/>
      <c r="Z74" s="16"/>
    </row>
    <row r="75" hidden="1" spans="1:26">
      <c r="A75" s="13">
        <v>73</v>
      </c>
      <c r="B75" s="13" t="s">
        <v>27</v>
      </c>
      <c r="C75" s="14" t="s">
        <v>179</v>
      </c>
      <c r="D75" s="14" t="s">
        <v>29</v>
      </c>
      <c r="E75" s="14" t="s">
        <v>194</v>
      </c>
      <c r="F75" s="119" t="s">
        <v>195</v>
      </c>
      <c r="G75" s="14">
        <v>2</v>
      </c>
      <c r="H75" s="17">
        <v>22</v>
      </c>
      <c r="I75" s="17">
        <v>12</v>
      </c>
      <c r="J75" s="17">
        <v>6</v>
      </c>
      <c r="K75" s="36">
        <v>3000</v>
      </c>
      <c r="L75" s="36"/>
      <c r="M75" s="36">
        <v>7000</v>
      </c>
      <c r="N75" s="36">
        <v>6360</v>
      </c>
      <c r="O75" s="36">
        <v>22271.95</v>
      </c>
      <c r="P75" s="36"/>
      <c r="Q75" s="13">
        <v>35631.94</v>
      </c>
      <c r="R75" s="13">
        <v>17815.97</v>
      </c>
      <c r="S75" s="13">
        <v>0</v>
      </c>
      <c r="T75" s="49">
        <f t="shared" si="8"/>
        <v>16315.97</v>
      </c>
      <c r="U75" s="50"/>
      <c r="V75" s="36">
        <v>15844452277</v>
      </c>
      <c r="W75" s="36">
        <v>13948450776</v>
      </c>
      <c r="X75" s="36"/>
      <c r="Y75" s="36"/>
      <c r="Z75" s="16"/>
    </row>
    <row r="76" hidden="1" spans="1:26">
      <c r="A76" s="13">
        <v>74</v>
      </c>
      <c r="B76" s="13" t="s">
        <v>27</v>
      </c>
      <c r="C76" s="14" t="s">
        <v>179</v>
      </c>
      <c r="D76" s="25" t="s">
        <v>53</v>
      </c>
      <c r="E76" s="14" t="s">
        <v>196</v>
      </c>
      <c r="F76" s="86" t="s">
        <v>197</v>
      </c>
      <c r="G76" s="14">
        <v>4</v>
      </c>
      <c r="H76" s="17">
        <v>23</v>
      </c>
      <c r="I76" s="17">
        <v>6</v>
      </c>
      <c r="J76" s="17">
        <v>5</v>
      </c>
      <c r="K76" s="36">
        <v>2500</v>
      </c>
      <c r="L76" s="13">
        <v>25000</v>
      </c>
      <c r="M76" s="13"/>
      <c r="N76" s="40">
        <v>35000</v>
      </c>
      <c r="O76" s="13">
        <v>5159.53</v>
      </c>
      <c r="P76" s="13">
        <v>13500</v>
      </c>
      <c r="Q76" s="13">
        <v>54659.53</v>
      </c>
      <c r="R76" s="13">
        <v>13664.88</v>
      </c>
      <c r="S76" s="13">
        <v>0</v>
      </c>
      <c r="T76" s="49">
        <f t="shared" si="8"/>
        <v>13039.8825</v>
      </c>
      <c r="U76" s="50"/>
      <c r="V76" s="36">
        <v>15844452277</v>
      </c>
      <c r="W76" s="53">
        <v>15148751250</v>
      </c>
      <c r="X76" s="36"/>
      <c r="Y76" s="13"/>
      <c r="Z76" s="16"/>
    </row>
    <row r="77" ht="28" hidden="1" spans="1:26">
      <c r="A77" s="13">
        <v>75</v>
      </c>
      <c r="B77" s="13" t="s">
        <v>27</v>
      </c>
      <c r="C77" s="14" t="s">
        <v>198</v>
      </c>
      <c r="D77" s="14" t="s">
        <v>29</v>
      </c>
      <c r="E77" s="14" t="s">
        <v>199</v>
      </c>
      <c r="F77" s="53" t="s">
        <v>200</v>
      </c>
      <c r="G77" s="14">
        <v>1</v>
      </c>
      <c r="H77" s="17">
        <v>7</v>
      </c>
      <c r="I77" s="17">
        <v>4</v>
      </c>
      <c r="J77" s="17">
        <v>3</v>
      </c>
      <c r="K77" s="36">
        <v>4620</v>
      </c>
      <c r="L77" s="13">
        <v>5000</v>
      </c>
      <c r="M77" s="13">
        <v>5400</v>
      </c>
      <c r="N77" s="40">
        <v>3739.5</v>
      </c>
      <c r="O77" s="13">
        <v>3974.6</v>
      </c>
      <c r="P77" s="53">
        <v>-1000</v>
      </c>
      <c r="Q77" s="13">
        <f t="shared" ref="Q77:Q90" si="9">L77+M77+N77+O77-P77</f>
        <v>19114.1</v>
      </c>
      <c r="R77" s="13">
        <f t="shared" ref="R77:R90" si="10">Q77/G77</f>
        <v>19114.1</v>
      </c>
      <c r="S77" s="13">
        <v>0</v>
      </c>
      <c r="T77" s="49">
        <f t="shared" si="8"/>
        <v>14494.1</v>
      </c>
      <c r="U77" s="13">
        <f t="shared" ref="U77:U79" si="11">(Q77-T77)/G77</f>
        <v>4620</v>
      </c>
      <c r="V77" s="50" t="s">
        <v>201</v>
      </c>
      <c r="W77" s="53" t="s">
        <v>202</v>
      </c>
      <c r="X77" s="53" t="s">
        <v>203</v>
      </c>
      <c r="Y77" s="36"/>
      <c r="Z77" s="13"/>
    </row>
    <row r="78" ht="28" hidden="1" spans="1:26">
      <c r="A78" s="13">
        <v>76</v>
      </c>
      <c r="B78" s="13" t="s">
        <v>27</v>
      </c>
      <c r="C78" s="14" t="s">
        <v>198</v>
      </c>
      <c r="D78" s="14" t="s">
        <v>29</v>
      </c>
      <c r="E78" s="14" t="s">
        <v>204</v>
      </c>
      <c r="F78" s="53" t="s">
        <v>205</v>
      </c>
      <c r="G78" s="14">
        <v>1</v>
      </c>
      <c r="H78" s="17">
        <v>4</v>
      </c>
      <c r="I78" s="17">
        <v>2</v>
      </c>
      <c r="J78" s="17">
        <v>2</v>
      </c>
      <c r="K78" s="36">
        <v>2960</v>
      </c>
      <c r="L78" s="13">
        <v>4000</v>
      </c>
      <c r="M78" s="13">
        <v>5400</v>
      </c>
      <c r="N78" s="40">
        <v>14497</v>
      </c>
      <c r="O78" s="13">
        <v>7551.9</v>
      </c>
      <c r="P78" s="13">
        <v>2000</v>
      </c>
      <c r="Q78" s="13">
        <f t="shared" si="9"/>
        <v>29448.9</v>
      </c>
      <c r="R78" s="13">
        <f t="shared" si="10"/>
        <v>29448.9</v>
      </c>
      <c r="S78" s="13">
        <v>0</v>
      </c>
      <c r="T78" s="49">
        <f t="shared" si="8"/>
        <v>26488.9</v>
      </c>
      <c r="U78" s="13">
        <f t="shared" si="11"/>
        <v>2960</v>
      </c>
      <c r="V78" s="50" t="s">
        <v>201</v>
      </c>
      <c r="W78" s="53" t="s">
        <v>202</v>
      </c>
      <c r="X78" s="53" t="s">
        <v>206</v>
      </c>
      <c r="Y78" s="36"/>
      <c r="Z78" s="13"/>
    </row>
    <row r="79" ht="28" hidden="1" spans="1:26">
      <c r="A79" s="13">
        <v>77</v>
      </c>
      <c r="B79" s="13" t="s">
        <v>27</v>
      </c>
      <c r="C79" s="14" t="s">
        <v>198</v>
      </c>
      <c r="D79" s="25" t="s">
        <v>53</v>
      </c>
      <c r="E79" s="14" t="s">
        <v>207</v>
      </c>
      <c r="F79" s="53" t="s">
        <v>208</v>
      </c>
      <c r="G79" s="14">
        <v>4</v>
      </c>
      <c r="H79" s="17">
        <v>6</v>
      </c>
      <c r="I79" s="17">
        <v>3</v>
      </c>
      <c r="J79" s="17">
        <v>3</v>
      </c>
      <c r="K79" s="36">
        <v>4440</v>
      </c>
      <c r="L79" s="13">
        <v>30000</v>
      </c>
      <c r="M79" s="13">
        <v>5400</v>
      </c>
      <c r="N79" s="40">
        <v>2997</v>
      </c>
      <c r="O79" s="13">
        <v>24130.32</v>
      </c>
      <c r="P79" s="13"/>
      <c r="Q79" s="13">
        <f t="shared" si="9"/>
        <v>62527.32</v>
      </c>
      <c r="R79" s="13">
        <f t="shared" si="10"/>
        <v>15631.83</v>
      </c>
      <c r="S79" s="13">
        <v>0</v>
      </c>
      <c r="T79" s="49">
        <f t="shared" si="8"/>
        <v>14521.83</v>
      </c>
      <c r="U79" s="13">
        <f t="shared" si="11"/>
        <v>12001.3725</v>
      </c>
      <c r="V79" s="50" t="s">
        <v>201</v>
      </c>
      <c r="W79" s="53" t="s">
        <v>202</v>
      </c>
      <c r="X79" s="53" t="s">
        <v>209</v>
      </c>
      <c r="Y79" s="36"/>
      <c r="Z79" s="13"/>
    </row>
    <row r="80" s="1" customFormat="1" spans="1:26">
      <c r="A80" s="13">
        <v>78</v>
      </c>
      <c r="B80" s="13" t="s">
        <v>27</v>
      </c>
      <c r="C80" s="25" t="s">
        <v>210</v>
      </c>
      <c r="D80" s="14" t="s">
        <v>29</v>
      </c>
      <c r="E80" s="25" t="s">
        <v>211</v>
      </c>
      <c r="F80" s="29" t="s">
        <v>212</v>
      </c>
      <c r="G80" s="25">
        <v>1</v>
      </c>
      <c r="H80" s="30">
        <v>20</v>
      </c>
      <c r="I80" s="30">
        <v>4</v>
      </c>
      <c r="J80" s="30">
        <v>16</v>
      </c>
      <c r="K80" s="13">
        <v>20000</v>
      </c>
      <c r="L80" s="13"/>
      <c r="M80" s="13">
        <v>7000</v>
      </c>
      <c r="N80" s="13">
        <v>21500</v>
      </c>
      <c r="O80" s="13">
        <v>11040</v>
      </c>
      <c r="P80" s="13">
        <v>12000</v>
      </c>
      <c r="Q80" s="13">
        <f t="shared" si="9"/>
        <v>27540</v>
      </c>
      <c r="R80" s="13">
        <f t="shared" si="10"/>
        <v>27540</v>
      </c>
      <c r="S80" s="13">
        <v>0</v>
      </c>
      <c r="T80" s="49">
        <f t="shared" si="8"/>
        <v>7540</v>
      </c>
      <c r="U80" s="54"/>
      <c r="V80" s="13">
        <v>17547555560</v>
      </c>
      <c r="W80" s="13">
        <v>18847566717</v>
      </c>
      <c r="X80" s="13"/>
      <c r="Y80" s="13"/>
      <c r="Z80" s="16"/>
    </row>
    <row r="81" spans="1:26">
      <c r="A81" s="13">
        <v>79</v>
      </c>
      <c r="B81" s="13" t="s">
        <v>27</v>
      </c>
      <c r="C81" s="25" t="s">
        <v>210</v>
      </c>
      <c r="D81" s="14" t="s">
        <v>29</v>
      </c>
      <c r="E81" s="25" t="s">
        <v>213</v>
      </c>
      <c r="F81" s="29" t="s">
        <v>214</v>
      </c>
      <c r="G81" s="25">
        <v>2</v>
      </c>
      <c r="H81" s="30">
        <v>29</v>
      </c>
      <c r="I81" s="30">
        <v>4</v>
      </c>
      <c r="J81" s="30">
        <v>25</v>
      </c>
      <c r="K81" s="13">
        <v>37500</v>
      </c>
      <c r="L81" s="13">
        <v>14000</v>
      </c>
      <c r="M81" s="13"/>
      <c r="N81" s="13">
        <v>29616</v>
      </c>
      <c r="O81" s="13">
        <v>27975.08</v>
      </c>
      <c r="P81" s="13">
        <v>18000</v>
      </c>
      <c r="Q81" s="13">
        <f t="shared" si="9"/>
        <v>53591.08</v>
      </c>
      <c r="R81" s="13">
        <f t="shared" si="10"/>
        <v>26795.54</v>
      </c>
      <c r="S81" s="13">
        <v>0</v>
      </c>
      <c r="T81" s="49">
        <f t="shared" si="8"/>
        <v>8045.54</v>
      </c>
      <c r="U81" s="54"/>
      <c r="V81" s="13">
        <v>17547555560</v>
      </c>
      <c r="W81" s="13">
        <v>13848050469</v>
      </c>
      <c r="X81" s="13"/>
      <c r="Y81" s="13"/>
      <c r="Z81" s="16"/>
    </row>
    <row r="82" spans="1:26">
      <c r="A82" s="13">
        <v>80</v>
      </c>
      <c r="B82" s="13" t="s">
        <v>27</v>
      </c>
      <c r="C82" s="25" t="s">
        <v>210</v>
      </c>
      <c r="D82" s="14" t="s">
        <v>29</v>
      </c>
      <c r="E82" s="25" t="s">
        <v>215</v>
      </c>
      <c r="F82" s="29" t="s">
        <v>216</v>
      </c>
      <c r="G82" s="25">
        <v>4</v>
      </c>
      <c r="H82" s="30">
        <v>28</v>
      </c>
      <c r="I82" s="30">
        <v>4</v>
      </c>
      <c r="J82" s="30">
        <v>24</v>
      </c>
      <c r="K82" s="13">
        <v>36000</v>
      </c>
      <c r="L82" s="13">
        <v>16900</v>
      </c>
      <c r="M82" s="13"/>
      <c r="N82" s="13">
        <v>76616</v>
      </c>
      <c r="O82" s="13">
        <v>8947.58</v>
      </c>
      <c r="P82" s="13">
        <v>37000</v>
      </c>
      <c r="Q82" s="13">
        <f t="shared" si="9"/>
        <v>65463.58</v>
      </c>
      <c r="R82" s="13">
        <f t="shared" si="10"/>
        <v>16365.895</v>
      </c>
      <c r="S82" s="13">
        <v>0</v>
      </c>
      <c r="T82" s="49">
        <f t="shared" si="8"/>
        <v>7365.895</v>
      </c>
      <c r="U82" s="54"/>
      <c r="V82" s="13">
        <v>17547555560</v>
      </c>
      <c r="W82" s="13">
        <v>15848550461</v>
      </c>
      <c r="X82" s="13"/>
      <c r="Y82" s="13"/>
      <c r="Z82" s="16"/>
    </row>
    <row r="83" spans="1:26">
      <c r="A83" s="13">
        <v>81</v>
      </c>
      <c r="B83" s="13" t="s">
        <v>27</v>
      </c>
      <c r="C83" s="25" t="s">
        <v>210</v>
      </c>
      <c r="D83" s="14" t="s">
        <v>29</v>
      </c>
      <c r="E83" s="25" t="s">
        <v>217</v>
      </c>
      <c r="F83" s="29" t="s">
        <v>218</v>
      </c>
      <c r="G83" s="25">
        <v>4</v>
      </c>
      <c r="H83" s="30">
        <v>25</v>
      </c>
      <c r="I83" s="30">
        <v>5</v>
      </c>
      <c r="J83" s="30">
        <v>20</v>
      </c>
      <c r="K83" s="13">
        <v>25000</v>
      </c>
      <c r="L83" s="13">
        <v>6000</v>
      </c>
      <c r="M83" s="13">
        <v>4800</v>
      </c>
      <c r="N83" s="13">
        <v>27116</v>
      </c>
      <c r="O83" s="13">
        <v>31342</v>
      </c>
      <c r="P83" s="13">
        <v>12000</v>
      </c>
      <c r="Q83" s="13">
        <f t="shared" si="9"/>
        <v>57258</v>
      </c>
      <c r="R83" s="13">
        <f t="shared" si="10"/>
        <v>14314.5</v>
      </c>
      <c r="S83" s="13">
        <v>0</v>
      </c>
      <c r="T83" s="49">
        <f t="shared" si="8"/>
        <v>8064.5</v>
      </c>
      <c r="U83" s="54"/>
      <c r="V83" s="13">
        <v>17547555560</v>
      </c>
      <c r="W83" s="55">
        <v>15934944992</v>
      </c>
      <c r="X83" s="13"/>
      <c r="Y83" s="13"/>
      <c r="Z83" s="16"/>
    </row>
    <row r="84" spans="1:26">
      <c r="A84" s="13">
        <v>82</v>
      </c>
      <c r="B84" s="13" t="s">
        <v>27</v>
      </c>
      <c r="C84" s="25" t="s">
        <v>210</v>
      </c>
      <c r="D84" s="14" t="s">
        <v>29</v>
      </c>
      <c r="E84" s="25" t="s">
        <v>219</v>
      </c>
      <c r="F84" s="29" t="s">
        <v>220</v>
      </c>
      <c r="G84" s="25">
        <v>4</v>
      </c>
      <c r="H84" s="30">
        <v>25</v>
      </c>
      <c r="I84" s="30">
        <v>5</v>
      </c>
      <c r="J84" s="30">
        <v>20</v>
      </c>
      <c r="K84" s="13">
        <v>38000</v>
      </c>
      <c r="L84" s="13">
        <v>49500</v>
      </c>
      <c r="M84" s="13">
        <v>3600</v>
      </c>
      <c r="N84" s="13">
        <v>24000</v>
      </c>
      <c r="O84" s="13">
        <v>7684.5</v>
      </c>
      <c r="P84" s="13">
        <v>15000</v>
      </c>
      <c r="Q84" s="13">
        <f t="shared" si="9"/>
        <v>69784.5</v>
      </c>
      <c r="R84" s="13">
        <f t="shared" si="10"/>
        <v>17446.125</v>
      </c>
      <c r="S84" s="13">
        <v>0</v>
      </c>
      <c r="T84" s="49">
        <f t="shared" si="8"/>
        <v>7946.125</v>
      </c>
      <c r="U84" s="54"/>
      <c r="V84" s="13">
        <v>17547555560</v>
      </c>
      <c r="W84" s="13">
        <v>13948133690</v>
      </c>
      <c r="X84" s="13"/>
      <c r="Y84" s="13"/>
      <c r="Z84" s="16"/>
    </row>
    <row r="85" spans="1:26">
      <c r="A85" s="13">
        <v>83</v>
      </c>
      <c r="B85" s="13" t="s">
        <v>27</v>
      </c>
      <c r="C85" s="25" t="s">
        <v>210</v>
      </c>
      <c r="D85" s="14" t="s">
        <v>29</v>
      </c>
      <c r="E85" s="25" t="s">
        <v>221</v>
      </c>
      <c r="F85" s="29" t="s">
        <v>222</v>
      </c>
      <c r="G85" s="25">
        <v>3</v>
      </c>
      <c r="H85" s="30">
        <v>60</v>
      </c>
      <c r="I85" s="30">
        <v>12</v>
      </c>
      <c r="J85" s="30">
        <v>48</v>
      </c>
      <c r="K85" s="13">
        <v>60000</v>
      </c>
      <c r="L85" s="13">
        <v>34500</v>
      </c>
      <c r="M85" s="13">
        <v>16294</v>
      </c>
      <c r="N85" s="13">
        <v>25872</v>
      </c>
      <c r="O85" s="13">
        <v>23488.95</v>
      </c>
      <c r="P85" s="13">
        <v>18000</v>
      </c>
      <c r="Q85" s="13">
        <f t="shared" si="9"/>
        <v>82154.95</v>
      </c>
      <c r="R85" s="13">
        <f t="shared" si="10"/>
        <v>27384.9833333333</v>
      </c>
      <c r="S85" s="13">
        <v>0</v>
      </c>
      <c r="T85" s="49">
        <f t="shared" si="8"/>
        <v>7384.98333333333</v>
      </c>
      <c r="U85" s="54"/>
      <c r="V85" s="13">
        <v>17547555560</v>
      </c>
      <c r="W85" s="13">
        <v>15114720338</v>
      </c>
      <c r="X85" s="13"/>
      <c r="Y85" s="13"/>
      <c r="Z85" s="16"/>
    </row>
    <row r="86" spans="1:26">
      <c r="A86" s="13">
        <v>84</v>
      </c>
      <c r="B86" s="13" t="s">
        <v>27</v>
      </c>
      <c r="C86" s="25" t="s">
        <v>210</v>
      </c>
      <c r="D86" s="14" t="s">
        <v>29</v>
      </c>
      <c r="E86" s="25" t="s">
        <v>223</v>
      </c>
      <c r="F86" s="29" t="s">
        <v>224</v>
      </c>
      <c r="G86" s="25">
        <v>4</v>
      </c>
      <c r="H86" s="30">
        <v>30</v>
      </c>
      <c r="I86" s="30">
        <v>5</v>
      </c>
      <c r="J86" s="30">
        <v>25</v>
      </c>
      <c r="K86" s="13">
        <v>51000</v>
      </c>
      <c r="L86" s="13">
        <v>52000</v>
      </c>
      <c r="M86" s="13"/>
      <c r="N86" s="13">
        <v>47679</v>
      </c>
      <c r="O86" s="13">
        <v>14419.08</v>
      </c>
      <c r="P86" s="13">
        <v>31000</v>
      </c>
      <c r="Q86" s="13">
        <f t="shared" si="9"/>
        <v>83098.08</v>
      </c>
      <c r="R86" s="13">
        <f t="shared" si="10"/>
        <v>20774.52</v>
      </c>
      <c r="S86" s="13">
        <v>0</v>
      </c>
      <c r="T86" s="49">
        <f t="shared" si="8"/>
        <v>8024.52</v>
      </c>
      <c r="U86" s="54"/>
      <c r="V86" s="13">
        <v>17547555560</v>
      </c>
      <c r="W86" s="13">
        <v>15004968184</v>
      </c>
      <c r="X86" s="13"/>
      <c r="Y86" s="13"/>
      <c r="Z86" s="16"/>
    </row>
    <row r="87" spans="1:26">
      <c r="A87" s="13">
        <v>85</v>
      </c>
      <c r="B87" s="13" t="s">
        <v>27</v>
      </c>
      <c r="C87" s="25" t="s">
        <v>210</v>
      </c>
      <c r="D87" s="14" t="s">
        <v>29</v>
      </c>
      <c r="E87" s="25" t="s">
        <v>225</v>
      </c>
      <c r="F87" s="29" t="s">
        <v>226</v>
      </c>
      <c r="G87" s="25">
        <v>4</v>
      </c>
      <c r="H87" s="30">
        <v>29</v>
      </c>
      <c r="I87" s="30">
        <v>4</v>
      </c>
      <c r="J87" s="30">
        <v>25</v>
      </c>
      <c r="K87" s="13">
        <v>45000</v>
      </c>
      <c r="L87" s="13">
        <v>35000</v>
      </c>
      <c r="M87" s="13">
        <v>13639</v>
      </c>
      <c r="N87" s="13">
        <v>41500</v>
      </c>
      <c r="O87" s="13">
        <v>7525.21</v>
      </c>
      <c r="P87" s="13">
        <v>21600</v>
      </c>
      <c r="Q87" s="13">
        <f t="shared" si="9"/>
        <v>76064.21</v>
      </c>
      <c r="R87" s="13">
        <f t="shared" si="10"/>
        <v>19016.0525</v>
      </c>
      <c r="S87" s="13">
        <v>0</v>
      </c>
      <c r="T87" s="49">
        <f t="shared" si="8"/>
        <v>7766.0525</v>
      </c>
      <c r="U87" s="54"/>
      <c r="V87" s="13">
        <v>17547555560</v>
      </c>
      <c r="W87" s="55">
        <v>15114728584</v>
      </c>
      <c r="X87" s="13"/>
      <c r="Y87" s="13"/>
      <c r="Z87" s="16"/>
    </row>
    <row r="88" spans="1:26">
      <c r="A88" s="13">
        <v>86</v>
      </c>
      <c r="B88" s="13" t="s">
        <v>27</v>
      </c>
      <c r="C88" s="25" t="s">
        <v>210</v>
      </c>
      <c r="D88" s="14" t="s">
        <v>29</v>
      </c>
      <c r="E88" s="25" t="s">
        <v>227</v>
      </c>
      <c r="F88" s="29" t="s">
        <v>228</v>
      </c>
      <c r="G88" s="25">
        <v>2</v>
      </c>
      <c r="H88" s="30">
        <v>18</v>
      </c>
      <c r="I88" s="30">
        <v>3</v>
      </c>
      <c r="J88" s="30">
        <v>15</v>
      </c>
      <c r="K88" s="13">
        <v>30000</v>
      </c>
      <c r="L88" s="13">
        <v>31500</v>
      </c>
      <c r="M88" s="13"/>
      <c r="N88" s="13">
        <v>16000</v>
      </c>
      <c r="O88" s="13">
        <v>9983.99</v>
      </c>
      <c r="P88" s="13">
        <v>11500</v>
      </c>
      <c r="Q88" s="13">
        <f t="shared" si="9"/>
        <v>45983.99</v>
      </c>
      <c r="R88" s="13">
        <f t="shared" si="10"/>
        <v>22991.995</v>
      </c>
      <c r="S88" s="13">
        <v>0</v>
      </c>
      <c r="T88" s="49">
        <f t="shared" si="8"/>
        <v>7991.995</v>
      </c>
      <c r="U88" s="54"/>
      <c r="V88" s="13">
        <v>17547555560</v>
      </c>
      <c r="W88" s="55">
        <v>15947431493</v>
      </c>
      <c r="X88" s="13"/>
      <c r="Y88" s="13"/>
      <c r="Z88" s="16"/>
    </row>
    <row r="89" spans="1:26">
      <c r="A89" s="13">
        <v>87</v>
      </c>
      <c r="B89" s="13" t="s">
        <v>27</v>
      </c>
      <c r="C89" s="25" t="s">
        <v>210</v>
      </c>
      <c r="D89" s="14" t="s">
        <v>29</v>
      </c>
      <c r="E89" s="16" t="s">
        <v>229</v>
      </c>
      <c r="F89" s="29" t="s">
        <v>230</v>
      </c>
      <c r="G89" s="16">
        <v>2</v>
      </c>
      <c r="H89" s="17">
        <v>15</v>
      </c>
      <c r="I89" s="17">
        <v>3</v>
      </c>
      <c r="J89" s="17">
        <v>12</v>
      </c>
      <c r="K89" s="13">
        <v>18000</v>
      </c>
      <c r="L89" s="13"/>
      <c r="M89" s="13">
        <v>11815.15</v>
      </c>
      <c r="N89" s="13">
        <v>21500</v>
      </c>
      <c r="O89" s="13">
        <v>12315.15</v>
      </c>
      <c r="P89" s="13">
        <v>12000</v>
      </c>
      <c r="Q89" s="13">
        <f t="shared" si="9"/>
        <v>33630.3</v>
      </c>
      <c r="R89" s="13">
        <f t="shared" si="10"/>
        <v>16815.15</v>
      </c>
      <c r="S89" s="13">
        <v>0</v>
      </c>
      <c r="T89" s="49">
        <f t="shared" si="8"/>
        <v>7815.15</v>
      </c>
      <c r="U89" s="54"/>
      <c r="V89" s="13">
        <v>17547555560</v>
      </c>
      <c r="W89" s="13">
        <v>18747866812</v>
      </c>
      <c r="X89" s="13"/>
      <c r="Y89" s="13"/>
      <c r="Z89" s="16"/>
    </row>
    <row r="90" spans="1:26">
      <c r="A90" s="13">
        <v>88</v>
      </c>
      <c r="B90" s="13" t="s">
        <v>27</v>
      </c>
      <c r="C90" s="25" t="s">
        <v>210</v>
      </c>
      <c r="D90" s="18" t="s">
        <v>53</v>
      </c>
      <c r="E90" s="16" t="s">
        <v>231</v>
      </c>
      <c r="F90" s="29" t="s">
        <v>232</v>
      </c>
      <c r="G90" s="16">
        <v>4</v>
      </c>
      <c r="H90" s="17">
        <v>8</v>
      </c>
      <c r="I90" s="17">
        <v>1</v>
      </c>
      <c r="J90" s="17">
        <v>7</v>
      </c>
      <c r="K90" s="13">
        <v>14500</v>
      </c>
      <c r="L90" s="13">
        <v>30000</v>
      </c>
      <c r="M90" s="13">
        <v>3454</v>
      </c>
      <c r="N90" s="13"/>
      <c r="O90" s="13">
        <v>10793.22</v>
      </c>
      <c r="P90" s="13"/>
      <c r="Q90" s="13">
        <f t="shared" si="9"/>
        <v>44247.22</v>
      </c>
      <c r="R90" s="13">
        <f t="shared" si="10"/>
        <v>11061.805</v>
      </c>
      <c r="S90" s="13">
        <v>0</v>
      </c>
      <c r="T90" s="49">
        <f t="shared" si="8"/>
        <v>7436.805</v>
      </c>
      <c r="U90" s="54"/>
      <c r="V90" s="13">
        <v>17547555560</v>
      </c>
      <c r="W90" s="56">
        <v>18704030990</v>
      </c>
      <c r="X90" s="13"/>
      <c r="Y90" s="13"/>
      <c r="Z90" s="16"/>
    </row>
    <row r="91" s="2" customFormat="1" ht="20" customHeight="1" spans="1:26">
      <c r="A91" s="13">
        <v>89</v>
      </c>
      <c r="B91" s="31" t="s">
        <v>27</v>
      </c>
      <c r="C91" s="32" t="s">
        <v>233</v>
      </c>
      <c r="D91" s="32" t="s">
        <v>53</v>
      </c>
      <c r="E91" s="14" t="s">
        <v>234</v>
      </c>
      <c r="F91" s="33" t="s">
        <v>235</v>
      </c>
      <c r="G91" s="14">
        <v>2</v>
      </c>
      <c r="H91" s="17">
        <v>16.8</v>
      </c>
      <c r="I91" s="17">
        <v>12</v>
      </c>
      <c r="J91" s="17">
        <v>12</v>
      </c>
      <c r="K91" s="41">
        <v>9600</v>
      </c>
      <c r="L91" s="42">
        <v>6000</v>
      </c>
      <c r="M91" s="42">
        <v>0</v>
      </c>
      <c r="N91" s="42">
        <v>24000</v>
      </c>
      <c r="O91" s="33">
        <v>4991.47</v>
      </c>
      <c r="P91" s="42">
        <v>9600</v>
      </c>
      <c r="Q91" s="13">
        <v>25391.47</v>
      </c>
      <c r="R91" s="13">
        <v>12695.735</v>
      </c>
      <c r="S91" s="57">
        <v>0</v>
      </c>
      <c r="T91" s="49">
        <f t="shared" si="8"/>
        <v>7895.735</v>
      </c>
      <c r="U91" s="16"/>
      <c r="V91" s="16">
        <v>1627167666</v>
      </c>
      <c r="W91" s="58">
        <v>15047452095</v>
      </c>
      <c r="X91" s="16"/>
      <c r="Y91" s="31" t="s">
        <v>56</v>
      </c>
      <c r="Z91" s="16"/>
    </row>
    <row r="92" s="2" customFormat="1" ht="20" hidden="1" customHeight="1" spans="1:26">
      <c r="A92" s="13">
        <v>90</v>
      </c>
      <c r="B92" s="31" t="s">
        <v>27</v>
      </c>
      <c r="C92" s="32" t="s">
        <v>233</v>
      </c>
      <c r="D92" s="32" t="s">
        <v>29</v>
      </c>
      <c r="E92" s="14" t="s">
        <v>236</v>
      </c>
      <c r="F92" s="33" t="s">
        <v>237</v>
      </c>
      <c r="G92" s="14">
        <v>4</v>
      </c>
      <c r="H92" s="17">
        <v>32</v>
      </c>
      <c r="I92" s="17">
        <v>6</v>
      </c>
      <c r="J92" s="17">
        <v>6</v>
      </c>
      <c r="K92" s="41">
        <v>4800</v>
      </c>
      <c r="L92" s="42">
        <v>30000</v>
      </c>
      <c r="M92" s="42">
        <v>0</v>
      </c>
      <c r="N92" s="42">
        <v>70000</v>
      </c>
      <c r="O92" s="33">
        <v>38509.44</v>
      </c>
      <c r="P92" s="42">
        <v>30000</v>
      </c>
      <c r="Q92" s="13">
        <v>108509.44</v>
      </c>
      <c r="R92" s="13">
        <v>27127.36</v>
      </c>
      <c r="S92" s="57">
        <v>0</v>
      </c>
      <c r="T92" s="49">
        <f t="shared" si="8"/>
        <v>25927.36</v>
      </c>
      <c r="U92" s="16"/>
      <c r="V92" s="16">
        <v>1627167666</v>
      </c>
      <c r="W92" s="58">
        <v>15547516198</v>
      </c>
      <c r="X92" s="16"/>
      <c r="Y92" s="16"/>
      <c r="Z92" s="16"/>
    </row>
    <row r="93" s="2" customFormat="1" ht="20" hidden="1" customHeight="1" spans="1:26">
      <c r="A93" s="13">
        <v>91</v>
      </c>
      <c r="B93" s="31" t="s">
        <v>27</v>
      </c>
      <c r="C93" s="32" t="s">
        <v>233</v>
      </c>
      <c r="D93" s="32" t="s">
        <v>29</v>
      </c>
      <c r="E93" s="14" t="s">
        <v>238</v>
      </c>
      <c r="F93" s="122" t="s">
        <v>239</v>
      </c>
      <c r="G93" s="14">
        <v>4</v>
      </c>
      <c r="H93" s="17">
        <v>31</v>
      </c>
      <c r="I93" s="17">
        <v>6</v>
      </c>
      <c r="J93" s="17">
        <v>6</v>
      </c>
      <c r="K93" s="41">
        <v>4800</v>
      </c>
      <c r="L93" s="33">
        <v>30000</v>
      </c>
      <c r="M93" s="33">
        <v>0</v>
      </c>
      <c r="N93" s="33">
        <v>66000</v>
      </c>
      <c r="O93" s="33">
        <v>3294.67</v>
      </c>
      <c r="P93" s="33">
        <v>28000</v>
      </c>
      <c r="Q93" s="13">
        <v>71294.67</v>
      </c>
      <c r="R93" s="13">
        <v>17823.6675</v>
      </c>
      <c r="S93" s="57">
        <v>0</v>
      </c>
      <c r="T93" s="49">
        <f t="shared" si="8"/>
        <v>16623.6675</v>
      </c>
      <c r="U93" s="16"/>
      <c r="V93" s="16">
        <v>1627167666</v>
      </c>
      <c r="W93" s="58">
        <v>15204897954</v>
      </c>
      <c r="X93" s="16"/>
      <c r="Y93" s="16"/>
      <c r="Z93" s="16"/>
    </row>
    <row r="94" s="2" customFormat="1" ht="20" hidden="1" customHeight="1" spans="1:26">
      <c r="A94" s="13">
        <v>92</v>
      </c>
      <c r="B94" s="31" t="s">
        <v>27</v>
      </c>
      <c r="C94" s="32" t="s">
        <v>233</v>
      </c>
      <c r="D94" s="32" t="s">
        <v>29</v>
      </c>
      <c r="E94" s="14" t="s">
        <v>240</v>
      </c>
      <c r="F94" s="33" t="s">
        <v>241</v>
      </c>
      <c r="G94" s="14">
        <v>4</v>
      </c>
      <c r="H94" s="17">
        <v>18.8</v>
      </c>
      <c r="I94" s="17">
        <v>6</v>
      </c>
      <c r="J94" s="17">
        <v>6</v>
      </c>
      <c r="K94" s="41">
        <v>4800</v>
      </c>
      <c r="L94" s="33">
        <v>48000</v>
      </c>
      <c r="M94" s="33">
        <v>5000</v>
      </c>
      <c r="N94" s="33">
        <v>5000</v>
      </c>
      <c r="O94" s="33">
        <v>26277.84</v>
      </c>
      <c r="P94" s="33">
        <v>2000</v>
      </c>
      <c r="Q94" s="13">
        <v>82277.84</v>
      </c>
      <c r="R94" s="13">
        <v>20569.46</v>
      </c>
      <c r="S94" s="57">
        <v>0</v>
      </c>
      <c r="T94" s="49">
        <f t="shared" si="8"/>
        <v>19369.46</v>
      </c>
      <c r="U94" s="16"/>
      <c r="V94" s="16">
        <v>1627167666</v>
      </c>
      <c r="W94" s="58">
        <v>18247517759</v>
      </c>
      <c r="X94" s="16"/>
      <c r="Y94" s="16"/>
      <c r="Z94" s="16"/>
    </row>
    <row r="95" s="2" customFormat="1" ht="20" hidden="1" customHeight="1" spans="1:26">
      <c r="A95" s="13">
        <v>93</v>
      </c>
      <c r="B95" s="31" t="s">
        <v>27</v>
      </c>
      <c r="C95" s="32" t="s">
        <v>233</v>
      </c>
      <c r="D95" s="32" t="s">
        <v>29</v>
      </c>
      <c r="E95" s="14" t="s">
        <v>242</v>
      </c>
      <c r="F95" s="122" t="s">
        <v>243</v>
      </c>
      <c r="G95" s="14">
        <v>3</v>
      </c>
      <c r="H95" s="17">
        <v>24.5</v>
      </c>
      <c r="I95" s="17">
        <v>12</v>
      </c>
      <c r="J95" s="17">
        <v>12</v>
      </c>
      <c r="K95" s="41">
        <v>9600</v>
      </c>
      <c r="L95" s="33">
        <v>0</v>
      </c>
      <c r="M95" s="33">
        <v>0</v>
      </c>
      <c r="N95" s="42">
        <v>30000</v>
      </c>
      <c r="O95" s="33">
        <v>17342.88</v>
      </c>
      <c r="P95" s="33">
        <v>11600</v>
      </c>
      <c r="Q95" s="13">
        <v>35742.88</v>
      </c>
      <c r="R95" s="13">
        <v>11914.2933333333</v>
      </c>
      <c r="S95" s="57">
        <v>0</v>
      </c>
      <c r="T95" s="49">
        <f t="shared" si="8"/>
        <v>8714.29333333333</v>
      </c>
      <c r="U95" s="16"/>
      <c r="V95" s="16">
        <v>1627167666</v>
      </c>
      <c r="W95" s="58">
        <v>18647252381</v>
      </c>
      <c r="X95" s="16"/>
      <c r="Y95" s="16"/>
      <c r="Z95" s="16"/>
    </row>
    <row r="96" s="2" customFormat="1" ht="20" hidden="1" customHeight="1" spans="1:26">
      <c r="A96" s="13">
        <v>94</v>
      </c>
      <c r="B96" s="31" t="s">
        <v>27</v>
      </c>
      <c r="C96" s="32" t="s">
        <v>233</v>
      </c>
      <c r="D96" s="32" t="s">
        <v>53</v>
      </c>
      <c r="E96" s="14" t="s">
        <v>244</v>
      </c>
      <c r="F96" s="122" t="s">
        <v>245</v>
      </c>
      <c r="G96" s="14">
        <v>2</v>
      </c>
      <c r="H96" s="17">
        <v>32</v>
      </c>
      <c r="I96" s="17">
        <v>12</v>
      </c>
      <c r="J96" s="17">
        <v>12</v>
      </c>
      <c r="K96" s="41">
        <v>9600</v>
      </c>
      <c r="L96" s="33">
        <v>36000</v>
      </c>
      <c r="M96" s="42">
        <v>0</v>
      </c>
      <c r="N96" s="42">
        <v>35000</v>
      </c>
      <c r="O96" s="33">
        <v>6092.48</v>
      </c>
      <c r="P96" s="33">
        <v>14000</v>
      </c>
      <c r="Q96" s="13">
        <v>63092.48</v>
      </c>
      <c r="R96" s="13">
        <v>31546.24</v>
      </c>
      <c r="S96" s="57">
        <v>0</v>
      </c>
      <c r="T96" s="49">
        <f t="shared" si="8"/>
        <v>26746.24</v>
      </c>
      <c r="U96" s="16"/>
      <c r="V96" s="16">
        <v>1627167666</v>
      </c>
      <c r="W96" s="109">
        <v>13847505619</v>
      </c>
      <c r="X96" s="16"/>
      <c r="Y96" s="16"/>
      <c r="Z96" s="16"/>
    </row>
    <row r="97" s="2" customFormat="1" ht="20" hidden="1" customHeight="1" spans="1:26">
      <c r="A97" s="13">
        <v>95</v>
      </c>
      <c r="B97" s="31" t="s">
        <v>27</v>
      </c>
      <c r="C97" s="32" t="s">
        <v>233</v>
      </c>
      <c r="D97" s="32" t="s">
        <v>29</v>
      </c>
      <c r="E97" s="14" t="s">
        <v>246</v>
      </c>
      <c r="F97" s="33" t="s">
        <v>247</v>
      </c>
      <c r="G97" s="14">
        <v>2</v>
      </c>
      <c r="H97" s="17">
        <v>8.4</v>
      </c>
      <c r="I97" s="17">
        <v>3</v>
      </c>
      <c r="J97" s="17">
        <v>3</v>
      </c>
      <c r="K97" s="41">
        <v>2400</v>
      </c>
      <c r="L97" s="33">
        <v>6000</v>
      </c>
      <c r="M97" s="33">
        <v>9200</v>
      </c>
      <c r="N97" s="33">
        <v>18000</v>
      </c>
      <c r="O97" s="33">
        <v>7580.46</v>
      </c>
      <c r="P97" s="33">
        <v>6000</v>
      </c>
      <c r="Q97" s="13">
        <v>34780.46</v>
      </c>
      <c r="R97" s="13">
        <v>17390.23</v>
      </c>
      <c r="S97" s="57">
        <v>0</v>
      </c>
      <c r="T97" s="49">
        <f t="shared" si="8"/>
        <v>16190.23</v>
      </c>
      <c r="U97" s="16"/>
      <c r="V97" s="16">
        <v>1627167666</v>
      </c>
      <c r="W97" s="110">
        <v>15144986305</v>
      </c>
      <c r="X97" s="16"/>
      <c r="Y97" s="16"/>
      <c r="Z97" s="16"/>
    </row>
    <row r="98" s="2" customFormat="1" ht="20" hidden="1" customHeight="1" spans="1:26">
      <c r="A98" s="13">
        <v>96</v>
      </c>
      <c r="B98" s="31" t="s">
        <v>27</v>
      </c>
      <c r="C98" s="32" t="s">
        <v>233</v>
      </c>
      <c r="D98" s="32" t="s">
        <v>29</v>
      </c>
      <c r="E98" s="14" t="s">
        <v>248</v>
      </c>
      <c r="F98" s="122" t="s">
        <v>249</v>
      </c>
      <c r="G98" s="14">
        <v>3</v>
      </c>
      <c r="H98" s="17">
        <v>16.8</v>
      </c>
      <c r="I98" s="17">
        <v>6</v>
      </c>
      <c r="J98" s="17">
        <v>6</v>
      </c>
      <c r="K98" s="41">
        <v>4800</v>
      </c>
      <c r="L98" s="33">
        <v>48000</v>
      </c>
      <c r="M98" s="33">
        <v>8000</v>
      </c>
      <c r="N98" s="33">
        <v>12000</v>
      </c>
      <c r="O98" s="33">
        <v>9974.23</v>
      </c>
      <c r="P98" s="33">
        <v>4000</v>
      </c>
      <c r="Q98" s="13">
        <v>73974.23</v>
      </c>
      <c r="R98" s="13">
        <v>24658.0766666667</v>
      </c>
      <c r="S98" s="57">
        <v>0</v>
      </c>
      <c r="T98" s="49">
        <f t="shared" si="8"/>
        <v>23058.0766666667</v>
      </c>
      <c r="U98" s="16"/>
      <c r="V98" s="16">
        <v>1627167666</v>
      </c>
      <c r="W98" s="58">
        <v>15648511351</v>
      </c>
      <c r="X98" s="16"/>
      <c r="Y98" s="16"/>
      <c r="Z98" s="16"/>
    </row>
    <row r="99" s="2" customFormat="1" ht="20" hidden="1" customHeight="1" spans="1:26">
      <c r="A99" s="13">
        <v>97</v>
      </c>
      <c r="B99" s="31" t="s">
        <v>27</v>
      </c>
      <c r="C99" s="32" t="s">
        <v>233</v>
      </c>
      <c r="D99" s="32" t="s">
        <v>250</v>
      </c>
      <c r="E99" s="14" t="s">
        <v>251</v>
      </c>
      <c r="F99" s="122" t="s">
        <v>252</v>
      </c>
      <c r="G99" s="14">
        <v>3</v>
      </c>
      <c r="H99" s="17">
        <v>32</v>
      </c>
      <c r="I99" s="17">
        <v>15</v>
      </c>
      <c r="J99" s="17">
        <v>15</v>
      </c>
      <c r="K99" s="41">
        <v>12000</v>
      </c>
      <c r="L99" s="33">
        <v>48000</v>
      </c>
      <c r="M99" s="33">
        <v>0</v>
      </c>
      <c r="N99" s="33">
        <v>1600</v>
      </c>
      <c r="O99" s="33">
        <v>18472.03</v>
      </c>
      <c r="P99" s="33">
        <v>0</v>
      </c>
      <c r="Q99" s="13">
        <v>68072.03</v>
      </c>
      <c r="R99" s="13">
        <v>22690.6766666667</v>
      </c>
      <c r="S99" s="57">
        <v>0</v>
      </c>
      <c r="T99" s="49">
        <f t="shared" si="8"/>
        <v>18690.6766666667</v>
      </c>
      <c r="U99" s="16"/>
      <c r="V99" s="16">
        <v>1627167666</v>
      </c>
      <c r="W99" s="110">
        <v>18204988345</v>
      </c>
      <c r="X99" s="16"/>
      <c r="Y99" s="16"/>
      <c r="Z99" s="16"/>
    </row>
    <row r="100" s="2" customFormat="1" ht="20" hidden="1" customHeight="1" spans="1:26">
      <c r="A100" s="13">
        <v>98</v>
      </c>
      <c r="B100" s="31" t="s">
        <v>27</v>
      </c>
      <c r="C100" s="32" t="s">
        <v>233</v>
      </c>
      <c r="D100" s="32" t="s">
        <v>253</v>
      </c>
      <c r="E100" s="14" t="s">
        <v>254</v>
      </c>
      <c r="F100" s="33" t="s">
        <v>255</v>
      </c>
      <c r="G100" s="14">
        <v>5</v>
      </c>
      <c r="H100" s="17">
        <v>42</v>
      </c>
      <c r="I100" s="17">
        <v>12</v>
      </c>
      <c r="J100" s="17">
        <v>12</v>
      </c>
      <c r="K100" s="41">
        <v>12000</v>
      </c>
      <c r="L100" s="33">
        <v>48000</v>
      </c>
      <c r="M100" s="33">
        <v>0</v>
      </c>
      <c r="N100" s="33">
        <v>50000</v>
      </c>
      <c r="O100" s="33">
        <v>28447.54</v>
      </c>
      <c r="P100" s="33">
        <v>18800</v>
      </c>
      <c r="Q100" s="13">
        <v>107647.54</v>
      </c>
      <c r="R100" s="13">
        <v>21529.508</v>
      </c>
      <c r="S100" s="57">
        <v>0</v>
      </c>
      <c r="T100" s="49">
        <f t="shared" si="8"/>
        <v>19129.508</v>
      </c>
      <c r="U100" s="16"/>
      <c r="V100" s="16">
        <v>1627167666</v>
      </c>
      <c r="W100" s="59">
        <v>15248387448</v>
      </c>
      <c r="X100" s="16"/>
      <c r="Y100" s="16"/>
      <c r="Z100" s="16"/>
    </row>
    <row r="101" s="2" customFormat="1" ht="20" customHeight="1" spans="1:26">
      <c r="A101" s="13">
        <v>99</v>
      </c>
      <c r="B101" s="31" t="s">
        <v>27</v>
      </c>
      <c r="C101" s="32" t="s">
        <v>233</v>
      </c>
      <c r="D101" s="32" t="s">
        <v>29</v>
      </c>
      <c r="E101" s="14" t="s">
        <v>256</v>
      </c>
      <c r="F101" s="122" t="s">
        <v>257</v>
      </c>
      <c r="G101" s="14">
        <v>2</v>
      </c>
      <c r="H101" s="17">
        <v>12</v>
      </c>
      <c r="I101" s="17">
        <v>6</v>
      </c>
      <c r="J101" s="17">
        <v>6</v>
      </c>
      <c r="K101" s="41">
        <v>4800</v>
      </c>
      <c r="L101" s="33"/>
      <c r="M101" s="33">
        <v>0</v>
      </c>
      <c r="N101" s="33">
        <v>15000</v>
      </c>
      <c r="O101" s="43">
        <v>14800.29</v>
      </c>
      <c r="P101" s="33">
        <v>0</v>
      </c>
      <c r="Q101" s="13">
        <v>29800.29</v>
      </c>
      <c r="R101" s="13">
        <v>14900.145</v>
      </c>
      <c r="S101" s="57">
        <v>51185.49</v>
      </c>
      <c r="T101" s="49">
        <f t="shared" si="8"/>
        <v>-13092.6</v>
      </c>
      <c r="U101" s="16"/>
      <c r="V101" s="16">
        <v>1627167666</v>
      </c>
      <c r="W101" s="58">
        <v>18647548557</v>
      </c>
      <c r="X101" s="16"/>
      <c r="Y101" s="16"/>
      <c r="Z101" s="16"/>
    </row>
    <row r="102" s="2" customFormat="1" ht="20" hidden="1" customHeight="1" spans="1:26">
      <c r="A102" s="13">
        <v>100</v>
      </c>
      <c r="B102" s="31" t="s">
        <v>27</v>
      </c>
      <c r="C102" s="32" t="s">
        <v>233</v>
      </c>
      <c r="D102" s="32" t="s">
        <v>29</v>
      </c>
      <c r="E102" s="14" t="s">
        <v>258</v>
      </c>
      <c r="F102" s="122" t="s">
        <v>259</v>
      </c>
      <c r="G102" s="14">
        <v>3</v>
      </c>
      <c r="H102" s="17">
        <v>6</v>
      </c>
      <c r="I102" s="17">
        <v>3</v>
      </c>
      <c r="J102" s="17">
        <v>3</v>
      </c>
      <c r="K102" s="41">
        <v>2400</v>
      </c>
      <c r="L102" s="33">
        <v>20000</v>
      </c>
      <c r="M102" s="33"/>
      <c r="N102" s="33">
        <v>4000</v>
      </c>
      <c r="O102" s="33">
        <v>17411.68</v>
      </c>
      <c r="P102" s="33"/>
      <c r="Q102" s="13">
        <v>41411.68</v>
      </c>
      <c r="R102" s="13">
        <v>13803.8933333333</v>
      </c>
      <c r="S102" s="57">
        <v>0</v>
      </c>
      <c r="T102" s="49">
        <f t="shared" si="8"/>
        <v>13003.8933333333</v>
      </c>
      <c r="U102" s="16"/>
      <c r="V102" s="16">
        <v>1627167666</v>
      </c>
      <c r="W102" s="58">
        <v>15144817230</v>
      </c>
      <c r="X102" s="16"/>
      <c r="Y102" s="16"/>
      <c r="Z102" s="16"/>
    </row>
    <row r="103" s="2" customFormat="1" ht="20" hidden="1" customHeight="1" spans="1:26">
      <c r="A103" s="13">
        <v>101</v>
      </c>
      <c r="B103" s="31" t="s">
        <v>27</v>
      </c>
      <c r="C103" s="32" t="s">
        <v>233</v>
      </c>
      <c r="D103" s="32" t="s">
        <v>53</v>
      </c>
      <c r="E103" s="14" t="s">
        <v>260</v>
      </c>
      <c r="F103" s="122" t="s">
        <v>261</v>
      </c>
      <c r="G103" s="14">
        <v>3</v>
      </c>
      <c r="H103" s="17">
        <v>32</v>
      </c>
      <c r="I103" s="17">
        <v>12</v>
      </c>
      <c r="J103" s="17">
        <v>12</v>
      </c>
      <c r="K103" s="41">
        <v>9600</v>
      </c>
      <c r="L103" s="33">
        <v>15000</v>
      </c>
      <c r="M103" s="33">
        <v>0</v>
      </c>
      <c r="N103" s="33">
        <v>100000</v>
      </c>
      <c r="O103" s="33">
        <v>8509.57</v>
      </c>
      <c r="P103" s="33">
        <v>40000</v>
      </c>
      <c r="Q103" s="13">
        <v>83509.57</v>
      </c>
      <c r="R103" s="13">
        <v>27836.5233333333</v>
      </c>
      <c r="S103" s="57">
        <v>0</v>
      </c>
      <c r="T103" s="49">
        <f t="shared" si="8"/>
        <v>24636.5233333333</v>
      </c>
      <c r="U103" s="16"/>
      <c r="V103" s="16">
        <v>1627167666</v>
      </c>
      <c r="W103" s="59">
        <v>13630922355</v>
      </c>
      <c r="X103" s="16"/>
      <c r="Y103" s="16"/>
      <c r="Z103" s="16"/>
    </row>
    <row r="104" s="2" customFormat="1" ht="20" hidden="1" customHeight="1" spans="1:26">
      <c r="A104" s="13">
        <v>102</v>
      </c>
      <c r="B104" s="31" t="s">
        <v>27</v>
      </c>
      <c r="C104" s="32" t="s">
        <v>233</v>
      </c>
      <c r="D104" s="32" t="s">
        <v>29</v>
      </c>
      <c r="E104" s="14" t="s">
        <v>262</v>
      </c>
      <c r="F104" s="122" t="s">
        <v>263</v>
      </c>
      <c r="G104" s="14">
        <v>1</v>
      </c>
      <c r="H104" s="17">
        <v>12</v>
      </c>
      <c r="I104" s="17">
        <v>6</v>
      </c>
      <c r="J104" s="17">
        <v>6</v>
      </c>
      <c r="K104" s="41">
        <v>4800</v>
      </c>
      <c r="L104" s="33"/>
      <c r="M104" s="33">
        <v>0</v>
      </c>
      <c r="N104" s="33">
        <v>38500</v>
      </c>
      <c r="O104" s="33">
        <v>13401.21</v>
      </c>
      <c r="P104" s="33">
        <v>15400</v>
      </c>
      <c r="Q104" s="13">
        <v>36501.21</v>
      </c>
      <c r="R104" s="13">
        <v>36501.21</v>
      </c>
      <c r="S104" s="57">
        <v>0</v>
      </c>
      <c r="T104" s="49">
        <f t="shared" si="8"/>
        <v>31701.21</v>
      </c>
      <c r="U104" s="16"/>
      <c r="V104" s="16">
        <v>1627167666</v>
      </c>
      <c r="W104" s="58">
        <v>15560853271</v>
      </c>
      <c r="X104" s="16"/>
      <c r="Y104" s="16"/>
      <c r="Z104" s="16"/>
    </row>
    <row r="105" s="2" customFormat="1" ht="20" hidden="1" customHeight="1" spans="1:26">
      <c r="A105" s="13">
        <v>103</v>
      </c>
      <c r="B105" s="31" t="s">
        <v>27</v>
      </c>
      <c r="C105" s="32" t="s">
        <v>233</v>
      </c>
      <c r="D105" s="32" t="s">
        <v>29</v>
      </c>
      <c r="E105" s="14" t="s">
        <v>264</v>
      </c>
      <c r="F105" s="122" t="s">
        <v>265</v>
      </c>
      <c r="G105" s="14">
        <v>3</v>
      </c>
      <c r="H105" s="17">
        <v>41</v>
      </c>
      <c r="I105" s="17">
        <v>12</v>
      </c>
      <c r="J105" s="17">
        <v>12</v>
      </c>
      <c r="K105" s="41">
        <v>9600</v>
      </c>
      <c r="L105" s="33"/>
      <c r="M105" s="33">
        <v>0</v>
      </c>
      <c r="N105" s="33">
        <v>71000</v>
      </c>
      <c r="O105" s="33">
        <v>24829.22</v>
      </c>
      <c r="P105" s="33">
        <v>26000</v>
      </c>
      <c r="Q105" s="13">
        <v>69829.22</v>
      </c>
      <c r="R105" s="13">
        <v>23276.4066666667</v>
      </c>
      <c r="S105" s="57">
        <v>0</v>
      </c>
      <c r="T105" s="49">
        <f t="shared" si="8"/>
        <v>20076.4066666667</v>
      </c>
      <c r="U105" s="16"/>
      <c r="V105" s="16">
        <v>1627167666</v>
      </c>
      <c r="W105" s="58">
        <v>18747389184</v>
      </c>
      <c r="X105" s="16"/>
      <c r="Y105" s="16"/>
      <c r="Z105" s="16"/>
    </row>
    <row r="106" s="2" customFormat="1" ht="20" hidden="1" customHeight="1" spans="1:26">
      <c r="A106" s="13">
        <v>104</v>
      </c>
      <c r="B106" s="31" t="s">
        <v>27</v>
      </c>
      <c r="C106" s="32" t="s">
        <v>233</v>
      </c>
      <c r="D106" s="32" t="s">
        <v>29</v>
      </c>
      <c r="E106" s="14" t="s">
        <v>266</v>
      </c>
      <c r="F106" s="33" t="s">
        <v>267</v>
      </c>
      <c r="G106" s="14">
        <v>2</v>
      </c>
      <c r="H106" s="17">
        <v>45</v>
      </c>
      <c r="I106" s="17">
        <v>15</v>
      </c>
      <c r="J106" s="17">
        <v>15</v>
      </c>
      <c r="K106" s="41">
        <v>12000</v>
      </c>
      <c r="L106" s="65"/>
      <c r="M106" s="65"/>
      <c r="N106" s="33">
        <v>82000</v>
      </c>
      <c r="O106" s="107">
        <v>19795.42</v>
      </c>
      <c r="P106" s="107">
        <v>32000</v>
      </c>
      <c r="Q106" s="13">
        <v>69795.42</v>
      </c>
      <c r="R106" s="13">
        <v>34897.71</v>
      </c>
      <c r="S106" s="57">
        <v>0</v>
      </c>
      <c r="T106" s="49">
        <f t="shared" si="8"/>
        <v>28897.71</v>
      </c>
      <c r="U106" s="16"/>
      <c r="V106" s="16">
        <v>1627167666</v>
      </c>
      <c r="W106" s="58">
        <v>13754051465</v>
      </c>
      <c r="X106" s="16"/>
      <c r="Y106" s="16"/>
      <c r="Z106" s="16"/>
    </row>
    <row r="107" s="2" customFormat="1" ht="20" hidden="1" customHeight="1" spans="1:26">
      <c r="A107" s="13">
        <v>105</v>
      </c>
      <c r="B107" s="31" t="s">
        <v>27</v>
      </c>
      <c r="C107" s="32" t="s">
        <v>233</v>
      </c>
      <c r="D107" s="32" t="s">
        <v>29</v>
      </c>
      <c r="E107" s="14" t="s">
        <v>268</v>
      </c>
      <c r="F107" s="122" t="s">
        <v>269</v>
      </c>
      <c r="G107" s="14">
        <v>2</v>
      </c>
      <c r="H107" s="17">
        <v>12</v>
      </c>
      <c r="I107" s="17">
        <v>4.2</v>
      </c>
      <c r="J107" s="17">
        <v>4.2</v>
      </c>
      <c r="K107" s="41">
        <v>3360</v>
      </c>
      <c r="L107" s="33">
        <v>0</v>
      </c>
      <c r="M107" s="33">
        <v>0</v>
      </c>
      <c r="N107" s="33">
        <v>12000</v>
      </c>
      <c r="O107" s="33">
        <v>14734.52</v>
      </c>
      <c r="P107" s="33">
        <v>0</v>
      </c>
      <c r="Q107" s="13">
        <v>26734.52</v>
      </c>
      <c r="R107" s="13">
        <v>13367.26</v>
      </c>
      <c r="S107" s="57">
        <v>0</v>
      </c>
      <c r="T107" s="49">
        <f t="shared" si="8"/>
        <v>11687.26</v>
      </c>
      <c r="U107" s="16"/>
      <c r="V107" s="16">
        <v>1627167666</v>
      </c>
      <c r="W107" s="59">
        <v>13848751778</v>
      </c>
      <c r="X107" s="16"/>
      <c r="Y107" s="16"/>
      <c r="Z107" s="16"/>
    </row>
    <row r="108" s="2" customFormat="1" ht="20" hidden="1" customHeight="1" spans="1:26">
      <c r="A108" s="13">
        <v>106</v>
      </c>
      <c r="B108" s="31" t="s">
        <v>27</v>
      </c>
      <c r="C108" s="32" t="s">
        <v>233</v>
      </c>
      <c r="D108" s="32" t="s">
        <v>29</v>
      </c>
      <c r="E108" s="14" t="s">
        <v>270</v>
      </c>
      <c r="F108" s="122" t="s">
        <v>271</v>
      </c>
      <c r="G108" s="14">
        <v>4</v>
      </c>
      <c r="H108" s="17">
        <v>42</v>
      </c>
      <c r="I108" s="17">
        <v>12</v>
      </c>
      <c r="J108" s="17">
        <v>12</v>
      </c>
      <c r="K108" s="41">
        <v>9600</v>
      </c>
      <c r="L108" s="33"/>
      <c r="M108" s="33">
        <v>0</v>
      </c>
      <c r="N108" s="33">
        <v>60000</v>
      </c>
      <c r="O108" s="33">
        <v>10052.2</v>
      </c>
      <c r="P108" s="33">
        <v>24000</v>
      </c>
      <c r="Q108" s="13">
        <v>46052.2</v>
      </c>
      <c r="R108" s="13">
        <v>11513.05</v>
      </c>
      <c r="S108" s="57">
        <v>0</v>
      </c>
      <c r="T108" s="49">
        <f t="shared" si="8"/>
        <v>9113.05</v>
      </c>
      <c r="U108" s="16"/>
      <c r="V108" s="16">
        <v>1627167666</v>
      </c>
      <c r="W108" s="58">
        <v>15848366084</v>
      </c>
      <c r="X108" s="16"/>
      <c r="Y108" s="16"/>
      <c r="Z108" s="16"/>
    </row>
    <row r="109" s="2" customFormat="1" ht="20" hidden="1" customHeight="1" spans="1:26">
      <c r="A109" s="13">
        <v>107</v>
      </c>
      <c r="B109" s="31" t="s">
        <v>27</v>
      </c>
      <c r="C109" s="32" t="s">
        <v>233</v>
      </c>
      <c r="D109" s="32" t="s">
        <v>29</v>
      </c>
      <c r="E109" s="14" t="s">
        <v>272</v>
      </c>
      <c r="F109" s="33" t="s">
        <v>273</v>
      </c>
      <c r="G109" s="14">
        <v>3</v>
      </c>
      <c r="H109" s="17">
        <v>36</v>
      </c>
      <c r="I109" s="17">
        <v>12</v>
      </c>
      <c r="J109" s="17">
        <v>12</v>
      </c>
      <c r="K109" s="41">
        <v>9600</v>
      </c>
      <c r="L109" s="42">
        <v>10000</v>
      </c>
      <c r="M109" s="42">
        <v>0</v>
      </c>
      <c r="N109" s="42">
        <v>78000</v>
      </c>
      <c r="O109" s="33">
        <v>15603.57</v>
      </c>
      <c r="P109" s="42">
        <v>32000</v>
      </c>
      <c r="Q109" s="13">
        <v>71603.57</v>
      </c>
      <c r="R109" s="13">
        <v>23867.8566666667</v>
      </c>
      <c r="S109" s="57">
        <v>0</v>
      </c>
      <c r="T109" s="49">
        <f t="shared" si="8"/>
        <v>20667.8566666667</v>
      </c>
      <c r="U109" s="16"/>
      <c r="V109" s="16">
        <v>1627167666</v>
      </c>
      <c r="W109" s="58">
        <v>15047455996</v>
      </c>
      <c r="X109" s="16"/>
      <c r="Y109" s="16"/>
      <c r="Z109" s="16"/>
    </row>
    <row r="110" s="2" customFormat="1" ht="20" customHeight="1" spans="1:26">
      <c r="A110" s="13">
        <v>108</v>
      </c>
      <c r="B110" s="31" t="s">
        <v>27</v>
      </c>
      <c r="C110" s="32" t="s">
        <v>233</v>
      </c>
      <c r="D110" s="32" t="s">
        <v>53</v>
      </c>
      <c r="E110" s="14" t="s">
        <v>274</v>
      </c>
      <c r="F110" s="122" t="s">
        <v>275</v>
      </c>
      <c r="G110" s="14">
        <v>4</v>
      </c>
      <c r="H110" s="17">
        <v>32</v>
      </c>
      <c r="I110" s="17">
        <v>15</v>
      </c>
      <c r="J110" s="17">
        <v>15</v>
      </c>
      <c r="K110" s="41">
        <v>12000</v>
      </c>
      <c r="L110" s="42">
        <v>7000</v>
      </c>
      <c r="M110" s="42">
        <v>0</v>
      </c>
      <c r="N110" s="42">
        <v>46930</v>
      </c>
      <c r="O110" s="33">
        <v>21130.5</v>
      </c>
      <c r="P110" s="42">
        <v>16000</v>
      </c>
      <c r="Q110" s="13">
        <v>59060.5</v>
      </c>
      <c r="R110" s="13">
        <v>14765.125</v>
      </c>
      <c r="S110" s="57">
        <v>88178.64</v>
      </c>
      <c r="T110" s="49">
        <f t="shared" si="8"/>
        <v>-10279.535</v>
      </c>
      <c r="U110" s="16"/>
      <c r="V110" s="16">
        <v>1627167666</v>
      </c>
      <c r="W110" s="58">
        <v>15134774945</v>
      </c>
      <c r="X110" s="16"/>
      <c r="Y110" s="16"/>
      <c r="Z110" s="16"/>
    </row>
    <row r="111" s="2" customFormat="1" ht="20" hidden="1" customHeight="1" spans="1:26">
      <c r="A111" s="13">
        <v>109</v>
      </c>
      <c r="B111" s="31" t="s">
        <v>27</v>
      </c>
      <c r="C111" s="32" t="s">
        <v>233</v>
      </c>
      <c r="D111" s="32" t="s">
        <v>53</v>
      </c>
      <c r="E111" s="14" t="s">
        <v>276</v>
      </c>
      <c r="F111" s="123" t="s">
        <v>277</v>
      </c>
      <c r="G111" s="14">
        <v>3</v>
      </c>
      <c r="H111" s="17">
        <v>12</v>
      </c>
      <c r="I111" s="17">
        <v>6</v>
      </c>
      <c r="J111" s="17">
        <v>6</v>
      </c>
      <c r="K111" s="41">
        <v>4800</v>
      </c>
      <c r="L111" s="42">
        <v>15000</v>
      </c>
      <c r="M111" s="42">
        <v>8000</v>
      </c>
      <c r="N111" s="42">
        <v>16200</v>
      </c>
      <c r="O111" s="33">
        <v>13853.85</v>
      </c>
      <c r="P111" s="42">
        <v>3200</v>
      </c>
      <c r="Q111" s="13">
        <v>49853.85</v>
      </c>
      <c r="R111" s="13">
        <v>16617.95</v>
      </c>
      <c r="S111" s="57">
        <v>0</v>
      </c>
      <c r="T111" s="49">
        <f t="shared" si="8"/>
        <v>15017.95</v>
      </c>
      <c r="U111" s="16"/>
      <c r="V111" s="16">
        <v>1627167666</v>
      </c>
      <c r="W111" s="109">
        <v>15048521332</v>
      </c>
      <c r="X111" s="16"/>
      <c r="Y111" s="16"/>
      <c r="Z111" s="16"/>
    </row>
    <row r="112" s="2" customFormat="1" ht="20" customHeight="1" spans="1:26">
      <c r="A112" s="13">
        <v>110</v>
      </c>
      <c r="B112" s="31" t="s">
        <v>27</v>
      </c>
      <c r="C112" s="32" t="s">
        <v>233</v>
      </c>
      <c r="D112" s="32" t="s">
        <v>53</v>
      </c>
      <c r="E112" s="14" t="s">
        <v>278</v>
      </c>
      <c r="F112" s="122" t="s">
        <v>279</v>
      </c>
      <c r="G112" s="14">
        <v>2</v>
      </c>
      <c r="H112" s="17">
        <v>16.8</v>
      </c>
      <c r="I112" s="17">
        <v>8</v>
      </c>
      <c r="J112" s="17">
        <v>8</v>
      </c>
      <c r="K112" s="41">
        <v>4800</v>
      </c>
      <c r="L112" s="42">
        <v>0</v>
      </c>
      <c r="M112" s="42">
        <v>0</v>
      </c>
      <c r="N112" s="42">
        <v>18000</v>
      </c>
      <c r="O112" s="33">
        <v>10664.2</v>
      </c>
      <c r="P112" s="42">
        <v>8000</v>
      </c>
      <c r="Q112" s="13">
        <v>20664.2</v>
      </c>
      <c r="R112" s="13">
        <v>10332.1</v>
      </c>
      <c r="S112" s="57">
        <v>0</v>
      </c>
      <c r="T112" s="49">
        <f t="shared" si="8"/>
        <v>7932.1</v>
      </c>
      <c r="U112" s="16"/>
      <c r="V112" s="16">
        <v>1627167666</v>
      </c>
      <c r="W112" s="59">
        <v>13948358411</v>
      </c>
      <c r="X112" s="16"/>
      <c r="Y112" s="16"/>
      <c r="Z112" s="16"/>
    </row>
    <row r="113" s="2" customFormat="1" ht="20" hidden="1" customHeight="1" spans="1:26">
      <c r="A113" s="13">
        <v>111</v>
      </c>
      <c r="B113" s="31" t="s">
        <v>27</v>
      </c>
      <c r="C113" s="32" t="s">
        <v>233</v>
      </c>
      <c r="D113" s="32" t="s">
        <v>29</v>
      </c>
      <c r="E113" s="14" t="s">
        <v>280</v>
      </c>
      <c r="F113" s="33" t="s">
        <v>281</v>
      </c>
      <c r="G113" s="14">
        <v>1</v>
      </c>
      <c r="H113" s="17">
        <v>12</v>
      </c>
      <c r="I113" s="17">
        <v>3</v>
      </c>
      <c r="J113" s="17">
        <v>3</v>
      </c>
      <c r="K113" s="41">
        <v>2400</v>
      </c>
      <c r="L113" s="42">
        <v>6000</v>
      </c>
      <c r="M113" s="42">
        <v>5000</v>
      </c>
      <c r="N113" s="42">
        <v>3600</v>
      </c>
      <c r="O113" s="42">
        <v>1993.07</v>
      </c>
      <c r="P113" s="42">
        <v>2000</v>
      </c>
      <c r="Q113" s="13">
        <v>14593.07</v>
      </c>
      <c r="R113" s="13">
        <v>14593.07</v>
      </c>
      <c r="S113" s="57">
        <v>0</v>
      </c>
      <c r="T113" s="49">
        <f t="shared" si="8"/>
        <v>12193.07</v>
      </c>
      <c r="U113" s="16"/>
      <c r="V113" s="16">
        <v>1627167666</v>
      </c>
      <c r="W113" s="58">
        <v>13848752078</v>
      </c>
      <c r="X113" s="16"/>
      <c r="Y113" s="16"/>
      <c r="Z113" s="16"/>
    </row>
    <row r="114" s="2" customFormat="1" ht="20" hidden="1" customHeight="1" spans="1:26">
      <c r="A114" s="13">
        <v>112</v>
      </c>
      <c r="B114" s="31" t="s">
        <v>27</v>
      </c>
      <c r="C114" s="32" t="s">
        <v>233</v>
      </c>
      <c r="D114" s="32" t="s">
        <v>29</v>
      </c>
      <c r="E114" s="14" t="s">
        <v>282</v>
      </c>
      <c r="F114" s="122" t="s">
        <v>283</v>
      </c>
      <c r="G114" s="14">
        <v>3</v>
      </c>
      <c r="H114" s="17">
        <v>32</v>
      </c>
      <c r="I114" s="17">
        <v>20</v>
      </c>
      <c r="J114" s="17">
        <v>20</v>
      </c>
      <c r="K114" s="41">
        <v>16000</v>
      </c>
      <c r="L114" s="42">
        <v>22000</v>
      </c>
      <c r="M114" s="42">
        <v>0</v>
      </c>
      <c r="N114" s="42">
        <v>56000</v>
      </c>
      <c r="O114" s="33">
        <v>22725.59</v>
      </c>
      <c r="P114" s="42">
        <v>15000</v>
      </c>
      <c r="Q114" s="13">
        <v>85725.59</v>
      </c>
      <c r="R114" s="13">
        <v>28575.1966666667</v>
      </c>
      <c r="S114" s="57">
        <v>0</v>
      </c>
      <c r="T114" s="49">
        <f t="shared" si="8"/>
        <v>23241.8633333333</v>
      </c>
      <c r="U114" s="16"/>
      <c r="V114" s="16">
        <v>1627167666</v>
      </c>
      <c r="W114" s="111">
        <v>18847566823</v>
      </c>
      <c r="X114" s="16"/>
      <c r="Y114" s="16"/>
      <c r="Z114" s="16"/>
    </row>
    <row r="115" s="2" customFormat="1" ht="20" hidden="1" customHeight="1" spans="1:26">
      <c r="A115" s="13">
        <v>113</v>
      </c>
      <c r="B115" s="31" t="s">
        <v>27</v>
      </c>
      <c r="C115" s="32" t="s">
        <v>233</v>
      </c>
      <c r="D115" s="32" t="s">
        <v>29</v>
      </c>
      <c r="E115" s="14" t="s">
        <v>284</v>
      </c>
      <c r="F115" s="122" t="s">
        <v>285</v>
      </c>
      <c r="G115" s="14">
        <v>2</v>
      </c>
      <c r="H115" s="17">
        <v>24.5</v>
      </c>
      <c r="I115" s="17">
        <v>12</v>
      </c>
      <c r="J115" s="17">
        <v>12</v>
      </c>
      <c r="K115" s="41">
        <v>9600</v>
      </c>
      <c r="L115" s="42">
        <v>0</v>
      </c>
      <c r="M115" s="42">
        <v>0</v>
      </c>
      <c r="N115" s="42">
        <v>32000</v>
      </c>
      <c r="O115" s="33">
        <v>18440.57</v>
      </c>
      <c r="P115" s="42">
        <v>12000</v>
      </c>
      <c r="Q115" s="13">
        <v>38440.57</v>
      </c>
      <c r="R115" s="13">
        <v>19220.285</v>
      </c>
      <c r="S115" s="57">
        <v>0</v>
      </c>
      <c r="T115" s="49">
        <f t="shared" si="8"/>
        <v>14420.285</v>
      </c>
      <c r="U115" s="16"/>
      <c r="V115" s="16">
        <v>1627167666</v>
      </c>
      <c r="W115" s="58">
        <v>15047551953</v>
      </c>
      <c r="X115" s="16"/>
      <c r="Y115" s="16"/>
      <c r="Z115" s="16"/>
    </row>
    <row r="116" s="2" customFormat="1" ht="20" hidden="1" customHeight="1" spans="1:26">
      <c r="A116" s="13">
        <v>114</v>
      </c>
      <c r="B116" s="31" t="s">
        <v>27</v>
      </c>
      <c r="C116" s="32" t="s">
        <v>233</v>
      </c>
      <c r="D116" s="32" t="s">
        <v>53</v>
      </c>
      <c r="E116" s="14" t="s">
        <v>286</v>
      </c>
      <c r="F116" s="33" t="s">
        <v>287</v>
      </c>
      <c r="G116" s="14">
        <v>4</v>
      </c>
      <c r="H116" s="17">
        <v>37</v>
      </c>
      <c r="I116" s="17">
        <v>11</v>
      </c>
      <c r="J116" s="17">
        <v>11</v>
      </c>
      <c r="K116" s="41">
        <v>8800</v>
      </c>
      <c r="L116" s="42">
        <v>48000</v>
      </c>
      <c r="M116" s="42">
        <v>0</v>
      </c>
      <c r="N116" s="42">
        <v>50430</v>
      </c>
      <c r="O116" s="33">
        <v>16648.99</v>
      </c>
      <c r="P116" s="42">
        <v>17400</v>
      </c>
      <c r="Q116" s="13">
        <v>97678.99</v>
      </c>
      <c r="R116" s="13">
        <v>24419.7475</v>
      </c>
      <c r="S116" s="57">
        <v>48759.3</v>
      </c>
      <c r="T116" s="49">
        <f t="shared" si="8"/>
        <v>10029.9225</v>
      </c>
      <c r="U116" s="16"/>
      <c r="V116" s="16">
        <v>1627167666</v>
      </c>
      <c r="W116" s="58">
        <v>17262576267</v>
      </c>
      <c r="X116" s="16"/>
      <c r="Y116" s="16"/>
      <c r="Z116" s="16"/>
    </row>
    <row r="117" s="2" customFormat="1" ht="20" hidden="1" customHeight="1" spans="1:26">
      <c r="A117" s="13">
        <v>115</v>
      </c>
      <c r="B117" s="31" t="s">
        <v>27</v>
      </c>
      <c r="C117" s="32" t="s">
        <v>233</v>
      </c>
      <c r="D117" s="32" t="s">
        <v>53</v>
      </c>
      <c r="E117" s="14" t="s">
        <v>288</v>
      </c>
      <c r="F117" s="122" t="s">
        <v>289</v>
      </c>
      <c r="G117" s="14">
        <v>5</v>
      </c>
      <c r="H117" s="17">
        <v>38</v>
      </c>
      <c r="I117" s="17">
        <v>12</v>
      </c>
      <c r="J117" s="17">
        <v>12</v>
      </c>
      <c r="K117" s="41">
        <v>9600</v>
      </c>
      <c r="L117" s="42">
        <v>50000</v>
      </c>
      <c r="M117" s="42">
        <v>0</v>
      </c>
      <c r="N117" s="42">
        <v>38500</v>
      </c>
      <c r="O117" s="33">
        <v>22977.2</v>
      </c>
      <c r="P117" s="42">
        <v>10400</v>
      </c>
      <c r="Q117" s="13">
        <v>101077.2</v>
      </c>
      <c r="R117" s="13">
        <v>20215.44</v>
      </c>
      <c r="S117" s="57">
        <v>0</v>
      </c>
      <c r="T117" s="49">
        <f t="shared" si="8"/>
        <v>18295.44</v>
      </c>
      <c r="U117" s="16"/>
      <c r="V117" s="16">
        <v>1627167666</v>
      </c>
      <c r="W117" s="58">
        <v>15140363540</v>
      </c>
      <c r="X117" s="16"/>
      <c r="Y117" s="16"/>
      <c r="Z117" s="16"/>
    </row>
    <row r="118" s="2" customFormat="1" ht="18" customHeight="1" spans="1:26">
      <c r="A118" s="13">
        <v>116</v>
      </c>
      <c r="B118" s="31" t="s">
        <v>27</v>
      </c>
      <c r="C118" s="32" t="s">
        <v>233</v>
      </c>
      <c r="D118" s="32" t="s">
        <v>53</v>
      </c>
      <c r="E118" s="14" t="s">
        <v>290</v>
      </c>
      <c r="F118" s="33" t="s">
        <v>291</v>
      </c>
      <c r="G118" s="14">
        <v>2</v>
      </c>
      <c r="H118" s="17">
        <v>18.8</v>
      </c>
      <c r="I118" s="17">
        <v>12</v>
      </c>
      <c r="J118" s="17">
        <v>12</v>
      </c>
      <c r="K118" s="41">
        <v>9600</v>
      </c>
      <c r="L118" s="33">
        <v>0</v>
      </c>
      <c r="M118" s="33">
        <v>0</v>
      </c>
      <c r="N118" s="33">
        <v>40430</v>
      </c>
      <c r="O118" s="33">
        <v>4404.68</v>
      </c>
      <c r="P118" s="33">
        <v>13400</v>
      </c>
      <c r="Q118" s="13">
        <v>31434.68</v>
      </c>
      <c r="R118" s="13">
        <v>15717.34</v>
      </c>
      <c r="S118" s="60">
        <v>41544.34</v>
      </c>
      <c r="T118" s="49">
        <f t="shared" si="8"/>
        <v>-9854.83</v>
      </c>
      <c r="U118" s="61"/>
      <c r="V118" s="16">
        <v>1627167666</v>
      </c>
      <c r="W118" s="58">
        <v>15148722797</v>
      </c>
      <c r="X118" s="61"/>
      <c r="Y118" s="61"/>
      <c r="Z118" s="61"/>
    </row>
    <row r="119" s="2" customFormat="1" ht="19" customHeight="1" spans="1:26">
      <c r="A119" s="13">
        <v>117</v>
      </c>
      <c r="B119" s="31" t="s">
        <v>27</v>
      </c>
      <c r="C119" s="32" t="s">
        <v>233</v>
      </c>
      <c r="D119" s="32" t="s">
        <v>53</v>
      </c>
      <c r="E119" s="14" t="s">
        <v>292</v>
      </c>
      <c r="F119" s="33" t="s">
        <v>291</v>
      </c>
      <c r="G119" s="14">
        <v>3</v>
      </c>
      <c r="H119" s="17">
        <v>31</v>
      </c>
      <c r="I119" s="17">
        <v>12</v>
      </c>
      <c r="J119" s="17">
        <v>12</v>
      </c>
      <c r="K119" s="41">
        <v>9600</v>
      </c>
      <c r="L119" s="33">
        <v>0</v>
      </c>
      <c r="M119" s="33">
        <v>0</v>
      </c>
      <c r="N119" s="33">
        <v>70850</v>
      </c>
      <c r="O119" s="33">
        <v>12265.73</v>
      </c>
      <c r="P119" s="33">
        <v>18000</v>
      </c>
      <c r="Q119" s="13">
        <v>65115.73</v>
      </c>
      <c r="R119" s="13">
        <v>21705.2433333333</v>
      </c>
      <c r="S119" s="60">
        <v>58920.65</v>
      </c>
      <c r="T119" s="49">
        <f t="shared" si="8"/>
        <v>-1134.97333333333</v>
      </c>
      <c r="U119" s="61"/>
      <c r="V119" s="16">
        <v>1627167666</v>
      </c>
      <c r="W119" s="58">
        <v>15148788795</v>
      </c>
      <c r="X119" s="61"/>
      <c r="Y119" s="61"/>
      <c r="Z119" s="61"/>
    </row>
    <row r="120" ht="15" spans="1:26">
      <c r="A120" s="13">
        <v>118</v>
      </c>
      <c r="B120" s="13" t="s">
        <v>27</v>
      </c>
      <c r="C120" s="14" t="s">
        <v>293</v>
      </c>
      <c r="D120" s="25" t="s">
        <v>53</v>
      </c>
      <c r="E120" s="14" t="s">
        <v>294</v>
      </c>
      <c r="F120" s="28" t="s">
        <v>295</v>
      </c>
      <c r="G120" s="14">
        <v>4</v>
      </c>
      <c r="H120" s="17">
        <v>90</v>
      </c>
      <c r="I120" s="17">
        <v>18</v>
      </c>
      <c r="J120" s="17">
        <v>54</v>
      </c>
      <c r="K120" s="36">
        <f t="shared" ref="K120:K123" si="12">J120*1000+I120*500</f>
        <v>63000</v>
      </c>
      <c r="L120" s="13">
        <v>0</v>
      </c>
      <c r="M120" s="13">
        <v>1800</v>
      </c>
      <c r="N120" s="40">
        <v>35000</v>
      </c>
      <c r="O120" s="13">
        <v>60515.51</v>
      </c>
      <c r="P120" s="13">
        <v>28000</v>
      </c>
      <c r="Q120" s="13">
        <f t="shared" ref="Q120:Q183" si="13">L120+M120+N120+O120-P120</f>
        <v>69315.51</v>
      </c>
      <c r="R120" s="13">
        <f t="shared" ref="R120:R183" si="14">Q120/G120</f>
        <v>17328.8775</v>
      </c>
      <c r="S120" s="13">
        <v>0</v>
      </c>
      <c r="T120" s="49">
        <f t="shared" si="8"/>
        <v>1578.8775</v>
      </c>
      <c r="U120" s="50"/>
      <c r="V120" s="62">
        <v>15247533729</v>
      </c>
      <c r="W120" s="62">
        <v>15048524130</v>
      </c>
      <c r="X120" s="36"/>
      <c r="Y120" s="13"/>
      <c r="Z120" s="16"/>
    </row>
    <row r="121" ht="15" spans="1:26">
      <c r="A121" s="13">
        <v>119</v>
      </c>
      <c r="B121" s="13" t="s">
        <v>27</v>
      </c>
      <c r="C121" s="14" t="s">
        <v>293</v>
      </c>
      <c r="D121" s="25" t="s">
        <v>53</v>
      </c>
      <c r="E121" s="14" t="s">
        <v>296</v>
      </c>
      <c r="F121" s="28" t="s">
        <v>297</v>
      </c>
      <c r="G121" s="14">
        <v>2</v>
      </c>
      <c r="H121" s="17">
        <v>20</v>
      </c>
      <c r="I121" s="17">
        <v>4</v>
      </c>
      <c r="J121" s="17">
        <v>12</v>
      </c>
      <c r="K121" s="36">
        <f t="shared" si="12"/>
        <v>14000</v>
      </c>
      <c r="L121" s="13">
        <v>12000</v>
      </c>
      <c r="M121" s="13">
        <v>0</v>
      </c>
      <c r="N121" s="40">
        <v>8517</v>
      </c>
      <c r="O121" s="13">
        <v>7316.86</v>
      </c>
      <c r="P121" s="13">
        <v>3600</v>
      </c>
      <c r="Q121" s="13">
        <f t="shared" si="13"/>
        <v>24233.86</v>
      </c>
      <c r="R121" s="13">
        <f t="shared" si="14"/>
        <v>12116.93</v>
      </c>
      <c r="S121" s="13">
        <v>0</v>
      </c>
      <c r="T121" s="49">
        <f t="shared" si="8"/>
        <v>5116.93</v>
      </c>
      <c r="U121" s="50"/>
      <c r="V121" s="62">
        <v>15247533729</v>
      </c>
      <c r="W121" s="62">
        <v>18747561336</v>
      </c>
      <c r="X121" s="36"/>
      <c r="Y121" s="13" t="s">
        <v>56</v>
      </c>
      <c r="Z121" s="16"/>
    </row>
    <row r="122" ht="15" spans="1:26">
      <c r="A122" s="13">
        <v>120</v>
      </c>
      <c r="B122" s="13" t="s">
        <v>27</v>
      </c>
      <c r="C122" s="14" t="s">
        <v>293</v>
      </c>
      <c r="D122" s="25" t="s">
        <v>53</v>
      </c>
      <c r="E122" s="14" t="s">
        <v>298</v>
      </c>
      <c r="F122" s="28" t="s">
        <v>299</v>
      </c>
      <c r="G122" s="14">
        <v>2</v>
      </c>
      <c r="H122" s="17">
        <v>20</v>
      </c>
      <c r="I122" s="17">
        <v>4</v>
      </c>
      <c r="J122" s="17">
        <v>12</v>
      </c>
      <c r="K122" s="36">
        <f t="shared" si="12"/>
        <v>14000</v>
      </c>
      <c r="L122" s="13">
        <v>15500</v>
      </c>
      <c r="M122" s="13">
        <v>0</v>
      </c>
      <c r="N122" s="40">
        <v>10000</v>
      </c>
      <c r="O122" s="13">
        <v>4714.47</v>
      </c>
      <c r="P122" s="13">
        <v>6000</v>
      </c>
      <c r="Q122" s="13">
        <f t="shared" si="13"/>
        <v>24214.47</v>
      </c>
      <c r="R122" s="13">
        <f t="shared" si="14"/>
        <v>12107.235</v>
      </c>
      <c r="S122" s="13">
        <v>0</v>
      </c>
      <c r="T122" s="49">
        <f t="shared" si="8"/>
        <v>5107.235</v>
      </c>
      <c r="U122" s="50"/>
      <c r="V122" s="62">
        <v>15247533729</v>
      </c>
      <c r="W122" s="62">
        <v>13948547608</v>
      </c>
      <c r="X122" s="36"/>
      <c r="Y122" s="13" t="s">
        <v>56</v>
      </c>
      <c r="Z122" s="16"/>
    </row>
    <row r="123" ht="15" spans="1:26">
      <c r="A123" s="13">
        <v>121</v>
      </c>
      <c r="B123" s="13" t="s">
        <v>27</v>
      </c>
      <c r="C123" s="14" t="s">
        <v>293</v>
      </c>
      <c r="D123" s="25" t="s">
        <v>53</v>
      </c>
      <c r="E123" s="14" t="s">
        <v>300</v>
      </c>
      <c r="F123" s="28" t="s">
        <v>301</v>
      </c>
      <c r="G123" s="14">
        <v>4</v>
      </c>
      <c r="H123" s="17">
        <v>15</v>
      </c>
      <c r="I123" s="17">
        <v>3</v>
      </c>
      <c r="J123" s="17">
        <v>9</v>
      </c>
      <c r="K123" s="36">
        <f t="shared" si="12"/>
        <v>10500</v>
      </c>
      <c r="L123" s="13">
        <v>10000</v>
      </c>
      <c r="M123" s="13">
        <v>6600</v>
      </c>
      <c r="N123" s="40">
        <v>20000</v>
      </c>
      <c r="O123" s="13">
        <v>15570.56</v>
      </c>
      <c r="P123" s="13">
        <v>4000</v>
      </c>
      <c r="Q123" s="13">
        <f t="shared" si="13"/>
        <v>48170.56</v>
      </c>
      <c r="R123" s="13">
        <f t="shared" si="14"/>
        <v>12042.64</v>
      </c>
      <c r="S123" s="13">
        <v>4700</v>
      </c>
      <c r="T123" s="49">
        <f t="shared" si="8"/>
        <v>8242.64</v>
      </c>
      <c r="U123" s="50"/>
      <c r="V123" s="62">
        <v>15247533729</v>
      </c>
      <c r="W123" s="62">
        <v>13654757355</v>
      </c>
      <c r="X123" s="36"/>
      <c r="Y123" s="13"/>
      <c r="Z123" s="16"/>
    </row>
    <row r="124" ht="15" spans="1:26">
      <c r="A124" s="13">
        <v>122</v>
      </c>
      <c r="B124" s="64" t="s">
        <v>27</v>
      </c>
      <c r="C124" s="65" t="s">
        <v>293</v>
      </c>
      <c r="D124" s="65" t="s">
        <v>29</v>
      </c>
      <c r="E124" s="65" t="s">
        <v>302</v>
      </c>
      <c r="F124" s="66" t="s">
        <v>303</v>
      </c>
      <c r="G124" s="65">
        <v>2</v>
      </c>
      <c r="H124" s="65">
        <v>12</v>
      </c>
      <c r="I124" s="65">
        <v>2.4</v>
      </c>
      <c r="J124" s="65">
        <v>7.2</v>
      </c>
      <c r="K124" s="69">
        <v>26000</v>
      </c>
      <c r="L124" s="64">
        <v>22338.76</v>
      </c>
      <c r="M124" s="64">
        <v>5400</v>
      </c>
      <c r="N124" s="70">
        <v>4356</v>
      </c>
      <c r="O124" s="64">
        <v>11396.13</v>
      </c>
      <c r="P124" s="64">
        <v>900</v>
      </c>
      <c r="Q124" s="64">
        <f t="shared" si="13"/>
        <v>42590.89</v>
      </c>
      <c r="R124" s="64">
        <f t="shared" si="14"/>
        <v>21295.445</v>
      </c>
      <c r="S124" s="64">
        <v>0</v>
      </c>
      <c r="T124" s="49">
        <f t="shared" si="8"/>
        <v>8295.445</v>
      </c>
      <c r="U124" s="71"/>
      <c r="V124" s="62">
        <v>15247533729</v>
      </c>
      <c r="W124" s="62">
        <v>15144457523</v>
      </c>
      <c r="X124" s="69"/>
      <c r="Y124" s="64"/>
      <c r="Z124" s="65"/>
    </row>
    <row r="125" ht="15" spans="1:26">
      <c r="A125" s="13">
        <v>123</v>
      </c>
      <c r="B125" s="13" t="s">
        <v>27</v>
      </c>
      <c r="C125" s="14" t="s">
        <v>293</v>
      </c>
      <c r="D125" s="14" t="s">
        <v>29</v>
      </c>
      <c r="E125" s="14" t="s">
        <v>304</v>
      </c>
      <c r="F125" s="28" t="s">
        <v>305</v>
      </c>
      <c r="G125" s="14">
        <v>4</v>
      </c>
      <c r="H125" s="17">
        <v>144</v>
      </c>
      <c r="I125" s="17">
        <v>28.8</v>
      </c>
      <c r="J125" s="17">
        <v>86.4</v>
      </c>
      <c r="K125" s="36">
        <f t="shared" ref="K125:K129" si="15">J125*1000+I125*500</f>
        <v>100800</v>
      </c>
      <c r="L125" s="13">
        <v>0</v>
      </c>
      <c r="M125" s="13">
        <v>1800</v>
      </c>
      <c r="N125" s="40">
        <v>75746</v>
      </c>
      <c r="O125" s="13">
        <v>55464.32</v>
      </c>
      <c r="P125" s="13">
        <v>50500</v>
      </c>
      <c r="Q125" s="13">
        <f t="shared" si="13"/>
        <v>82510.32</v>
      </c>
      <c r="R125" s="13">
        <f t="shared" si="14"/>
        <v>20627.58</v>
      </c>
      <c r="S125" s="13">
        <v>0</v>
      </c>
      <c r="T125" s="49">
        <f t="shared" si="8"/>
        <v>-4572.42</v>
      </c>
      <c r="U125" s="50"/>
      <c r="V125" s="62">
        <v>15247533729</v>
      </c>
      <c r="W125" s="62">
        <v>13596690475</v>
      </c>
      <c r="X125" s="36"/>
      <c r="Y125" s="13"/>
      <c r="Z125" s="16"/>
    </row>
    <row r="126" ht="15" spans="1:26">
      <c r="A126" s="13">
        <v>124</v>
      </c>
      <c r="B126" s="13" t="s">
        <v>27</v>
      </c>
      <c r="C126" s="14" t="s">
        <v>293</v>
      </c>
      <c r="D126" s="14" t="s">
        <v>29</v>
      </c>
      <c r="E126" s="14" t="s">
        <v>306</v>
      </c>
      <c r="F126" s="28" t="s">
        <v>307</v>
      </c>
      <c r="G126" s="14">
        <v>4</v>
      </c>
      <c r="H126" s="17">
        <v>36</v>
      </c>
      <c r="I126" s="17">
        <v>7.2</v>
      </c>
      <c r="J126" s="17">
        <v>21.6</v>
      </c>
      <c r="K126" s="36">
        <v>53000</v>
      </c>
      <c r="L126" s="13">
        <v>26000</v>
      </c>
      <c r="M126" s="13">
        <v>0</v>
      </c>
      <c r="N126" s="40">
        <v>29000</v>
      </c>
      <c r="O126" s="13">
        <v>43136.79</v>
      </c>
      <c r="P126" s="13">
        <v>12200</v>
      </c>
      <c r="Q126" s="13">
        <f t="shared" si="13"/>
        <v>85936.79</v>
      </c>
      <c r="R126" s="13">
        <f t="shared" si="14"/>
        <v>21484.1975</v>
      </c>
      <c r="S126" s="13">
        <v>0</v>
      </c>
      <c r="T126" s="49">
        <f t="shared" si="8"/>
        <v>8234.1975</v>
      </c>
      <c r="U126" s="50"/>
      <c r="V126" s="62">
        <v>15247533729</v>
      </c>
      <c r="W126" s="62">
        <v>15590225295</v>
      </c>
      <c r="X126" s="36"/>
      <c r="Y126" s="13"/>
      <c r="Z126" s="16"/>
    </row>
    <row r="127" ht="15" spans="1:26">
      <c r="A127" s="13">
        <v>125</v>
      </c>
      <c r="B127" s="13" t="s">
        <v>27</v>
      </c>
      <c r="C127" s="14" t="s">
        <v>293</v>
      </c>
      <c r="D127" s="14" t="s">
        <v>29</v>
      </c>
      <c r="E127" s="14" t="s">
        <v>308</v>
      </c>
      <c r="F127" s="28" t="s">
        <v>309</v>
      </c>
      <c r="G127" s="14">
        <v>3</v>
      </c>
      <c r="H127" s="17">
        <v>45</v>
      </c>
      <c r="I127" s="17">
        <v>9</v>
      </c>
      <c r="J127" s="17">
        <v>27</v>
      </c>
      <c r="K127" s="36">
        <v>50000</v>
      </c>
      <c r="L127" s="36">
        <v>37000</v>
      </c>
      <c r="M127" s="36">
        <v>900</v>
      </c>
      <c r="N127" s="36">
        <v>12000</v>
      </c>
      <c r="O127" s="36">
        <v>28641.07</v>
      </c>
      <c r="P127" s="36">
        <v>4050</v>
      </c>
      <c r="Q127" s="13">
        <f t="shared" si="13"/>
        <v>74491.07</v>
      </c>
      <c r="R127" s="13">
        <f t="shared" si="14"/>
        <v>24830.3566666667</v>
      </c>
      <c r="S127" s="13">
        <v>0</v>
      </c>
      <c r="T127" s="49">
        <f t="shared" si="8"/>
        <v>8163.69</v>
      </c>
      <c r="U127" s="50"/>
      <c r="V127" s="62">
        <v>15247533729</v>
      </c>
      <c r="W127" s="62">
        <v>13947595476</v>
      </c>
      <c r="X127" s="36"/>
      <c r="Y127" s="16"/>
      <c r="Z127" s="16"/>
    </row>
    <row r="128" ht="15" spans="1:26">
      <c r="A128" s="13">
        <v>126</v>
      </c>
      <c r="B128" s="13" t="s">
        <v>27</v>
      </c>
      <c r="C128" s="14" t="s">
        <v>293</v>
      </c>
      <c r="D128" s="14" t="s">
        <v>29</v>
      </c>
      <c r="E128" s="14" t="s">
        <v>310</v>
      </c>
      <c r="F128" s="28" t="s">
        <v>311</v>
      </c>
      <c r="G128" s="14">
        <v>5</v>
      </c>
      <c r="H128" s="17">
        <v>36</v>
      </c>
      <c r="I128" s="17">
        <v>7.2</v>
      </c>
      <c r="J128" s="17">
        <v>21.6</v>
      </c>
      <c r="K128" s="36">
        <f t="shared" si="15"/>
        <v>25200</v>
      </c>
      <c r="L128" s="36">
        <v>28000</v>
      </c>
      <c r="M128" s="36">
        <v>5400</v>
      </c>
      <c r="N128" s="36">
        <v>13500</v>
      </c>
      <c r="O128" s="36">
        <v>25673.71</v>
      </c>
      <c r="P128" s="36">
        <v>7100</v>
      </c>
      <c r="Q128" s="13">
        <f t="shared" si="13"/>
        <v>65473.71</v>
      </c>
      <c r="R128" s="13">
        <f t="shared" si="14"/>
        <v>13094.742</v>
      </c>
      <c r="S128" s="13">
        <v>0</v>
      </c>
      <c r="T128" s="49">
        <f t="shared" si="8"/>
        <v>8054.742</v>
      </c>
      <c r="U128" s="50"/>
      <c r="V128" s="62">
        <v>15247533729</v>
      </c>
      <c r="W128" s="62">
        <v>15934994740</v>
      </c>
      <c r="X128" s="36"/>
      <c r="Y128" s="16"/>
      <c r="Z128" s="16"/>
    </row>
    <row r="129" ht="15" spans="1:26">
      <c r="A129" s="13">
        <v>127</v>
      </c>
      <c r="B129" s="13" t="s">
        <v>27</v>
      </c>
      <c r="C129" s="14" t="s">
        <v>293</v>
      </c>
      <c r="D129" s="14" t="s">
        <v>29</v>
      </c>
      <c r="E129" s="14" t="s">
        <v>312</v>
      </c>
      <c r="F129" s="28" t="s">
        <v>313</v>
      </c>
      <c r="G129" s="14">
        <v>3</v>
      </c>
      <c r="H129" s="17">
        <v>150</v>
      </c>
      <c r="I129" s="17">
        <v>30</v>
      </c>
      <c r="J129" s="17">
        <v>90</v>
      </c>
      <c r="K129" s="36">
        <f t="shared" si="15"/>
        <v>105000</v>
      </c>
      <c r="L129" s="36">
        <v>5500</v>
      </c>
      <c r="M129" s="36">
        <v>0</v>
      </c>
      <c r="N129" s="36">
        <v>70000</v>
      </c>
      <c r="O129" s="36">
        <v>22104.83</v>
      </c>
      <c r="P129" s="36">
        <v>44000</v>
      </c>
      <c r="Q129" s="13">
        <f t="shared" si="13"/>
        <v>53604.83</v>
      </c>
      <c r="R129" s="13">
        <f t="shared" si="14"/>
        <v>17868.2766666667</v>
      </c>
      <c r="S129" s="13">
        <v>0</v>
      </c>
      <c r="T129" s="49">
        <f t="shared" si="8"/>
        <v>-17131.7233333333</v>
      </c>
      <c r="U129" s="50"/>
      <c r="V129" s="62">
        <v>15247533729</v>
      </c>
      <c r="W129" s="62">
        <v>18747854985</v>
      </c>
      <c r="X129" s="36"/>
      <c r="Y129" s="16"/>
      <c r="Z129" s="16"/>
    </row>
    <row r="130" ht="15" spans="1:26">
      <c r="A130" s="13">
        <v>128</v>
      </c>
      <c r="B130" s="13" t="s">
        <v>27</v>
      </c>
      <c r="C130" s="14" t="s">
        <v>293</v>
      </c>
      <c r="D130" s="14" t="s">
        <v>29</v>
      </c>
      <c r="E130" s="14" t="s">
        <v>314</v>
      </c>
      <c r="F130" s="28" t="s">
        <v>315</v>
      </c>
      <c r="G130" s="14">
        <v>2</v>
      </c>
      <c r="H130" s="17">
        <v>12</v>
      </c>
      <c r="I130" s="17">
        <v>2.4</v>
      </c>
      <c r="J130" s="17">
        <v>7.2</v>
      </c>
      <c r="K130" s="36">
        <v>28000</v>
      </c>
      <c r="L130" s="36">
        <v>20500</v>
      </c>
      <c r="M130" s="36">
        <v>0</v>
      </c>
      <c r="N130" s="36">
        <v>12000</v>
      </c>
      <c r="O130" s="36">
        <v>15614.4</v>
      </c>
      <c r="P130" s="36">
        <v>3600</v>
      </c>
      <c r="Q130" s="13">
        <f t="shared" si="13"/>
        <v>44514.4</v>
      </c>
      <c r="R130" s="13">
        <f t="shared" si="14"/>
        <v>22257.2</v>
      </c>
      <c r="S130" s="13">
        <v>0</v>
      </c>
      <c r="T130" s="49">
        <f t="shared" si="8"/>
        <v>8257.2</v>
      </c>
      <c r="U130" s="50"/>
      <c r="V130" s="62">
        <v>15247533729</v>
      </c>
      <c r="W130" s="62">
        <v>15886027915</v>
      </c>
      <c r="X130" s="36"/>
      <c r="Y130" s="16"/>
      <c r="Z130" s="16"/>
    </row>
    <row r="131" ht="15" spans="1:26">
      <c r="A131" s="13">
        <v>129</v>
      </c>
      <c r="B131" s="13" t="s">
        <v>27</v>
      </c>
      <c r="C131" s="14" t="s">
        <v>293</v>
      </c>
      <c r="D131" s="14" t="s">
        <v>29</v>
      </c>
      <c r="E131" s="14" t="s">
        <v>316</v>
      </c>
      <c r="F131" s="28" t="s">
        <v>317</v>
      </c>
      <c r="G131" s="14">
        <v>3</v>
      </c>
      <c r="H131" s="17">
        <v>45</v>
      </c>
      <c r="I131" s="17">
        <v>9</v>
      </c>
      <c r="J131" s="17">
        <v>27</v>
      </c>
      <c r="K131" s="36">
        <v>31500</v>
      </c>
      <c r="L131" s="36">
        <v>6000</v>
      </c>
      <c r="M131" s="36">
        <v>4680</v>
      </c>
      <c r="N131" s="36">
        <v>32000</v>
      </c>
      <c r="O131" s="36">
        <v>14291.73</v>
      </c>
      <c r="P131" s="36">
        <v>14500</v>
      </c>
      <c r="Q131" s="13">
        <f t="shared" si="13"/>
        <v>42471.73</v>
      </c>
      <c r="R131" s="13">
        <f t="shared" si="14"/>
        <v>14157.2433333333</v>
      </c>
      <c r="S131" s="13">
        <v>0</v>
      </c>
      <c r="T131" s="49">
        <f t="shared" si="8"/>
        <v>3657.24333333333</v>
      </c>
      <c r="U131" s="50"/>
      <c r="V131" s="62">
        <v>15247533729</v>
      </c>
      <c r="W131" s="62">
        <v>15547580281</v>
      </c>
      <c r="X131" s="36"/>
      <c r="Y131" s="16"/>
      <c r="Z131" s="16"/>
    </row>
    <row r="132" ht="15" spans="1:26">
      <c r="A132" s="13">
        <v>130</v>
      </c>
      <c r="B132" s="13" t="s">
        <v>27</v>
      </c>
      <c r="C132" s="14" t="s">
        <v>293</v>
      </c>
      <c r="D132" s="14" t="s">
        <v>29</v>
      </c>
      <c r="E132" s="14" t="s">
        <v>318</v>
      </c>
      <c r="F132" s="28" t="s">
        <v>319</v>
      </c>
      <c r="G132" s="14">
        <v>2</v>
      </c>
      <c r="H132" s="17">
        <v>30</v>
      </c>
      <c r="I132" s="17">
        <v>6</v>
      </c>
      <c r="J132" s="17">
        <v>18</v>
      </c>
      <c r="K132" s="36">
        <v>26400</v>
      </c>
      <c r="L132" s="36">
        <v>3500</v>
      </c>
      <c r="M132" s="36">
        <v>0</v>
      </c>
      <c r="N132" s="36">
        <v>17000</v>
      </c>
      <c r="O132" s="36">
        <v>31510.41</v>
      </c>
      <c r="P132" s="36">
        <v>9500</v>
      </c>
      <c r="Q132" s="13">
        <f t="shared" si="13"/>
        <v>42510.41</v>
      </c>
      <c r="R132" s="13">
        <f t="shared" si="14"/>
        <v>21255.205</v>
      </c>
      <c r="S132" s="13">
        <v>0</v>
      </c>
      <c r="T132" s="49">
        <f t="shared" ref="T132:T195" si="16">(Q132-S132-K132)/G132</f>
        <v>8055.205</v>
      </c>
      <c r="U132" s="36"/>
      <c r="V132" s="62">
        <v>15247533729</v>
      </c>
      <c r="W132" s="62">
        <v>15004984232</v>
      </c>
      <c r="X132" s="36"/>
      <c r="Y132" s="36"/>
      <c r="Z132" s="16"/>
    </row>
    <row r="133" ht="15" spans="1:26">
      <c r="A133" s="13">
        <v>131</v>
      </c>
      <c r="B133" s="13" t="s">
        <v>27</v>
      </c>
      <c r="C133" s="14" t="s">
        <v>293</v>
      </c>
      <c r="D133" s="14" t="s">
        <v>29</v>
      </c>
      <c r="E133" s="14" t="s">
        <v>320</v>
      </c>
      <c r="F133" s="28" t="s">
        <v>321</v>
      </c>
      <c r="G133" s="14">
        <v>2</v>
      </c>
      <c r="H133" s="17">
        <v>32</v>
      </c>
      <c r="I133" s="17">
        <v>6.4</v>
      </c>
      <c r="J133" s="17">
        <v>19.2</v>
      </c>
      <c r="K133" s="36">
        <v>28500</v>
      </c>
      <c r="L133" s="36">
        <v>0</v>
      </c>
      <c r="M133" s="36">
        <v>3510</v>
      </c>
      <c r="N133" s="36">
        <v>13000</v>
      </c>
      <c r="O133" s="36">
        <v>36260.01</v>
      </c>
      <c r="P133" s="36">
        <v>8000</v>
      </c>
      <c r="Q133" s="13">
        <f t="shared" si="13"/>
        <v>44770.01</v>
      </c>
      <c r="R133" s="13">
        <f t="shared" si="14"/>
        <v>22385.005</v>
      </c>
      <c r="S133" s="13">
        <v>0</v>
      </c>
      <c r="T133" s="49">
        <f t="shared" si="16"/>
        <v>8135.005</v>
      </c>
      <c r="U133" s="50"/>
      <c r="V133" s="62">
        <v>15247533729</v>
      </c>
      <c r="W133" s="62">
        <v>15204887627</v>
      </c>
      <c r="X133" s="36"/>
      <c r="Y133" s="16"/>
      <c r="Z133" s="16"/>
    </row>
    <row r="134" ht="15" spans="1:26">
      <c r="A134" s="13">
        <v>132</v>
      </c>
      <c r="B134" s="13" t="s">
        <v>27</v>
      </c>
      <c r="C134" s="14" t="s">
        <v>293</v>
      </c>
      <c r="D134" s="14" t="s">
        <v>29</v>
      </c>
      <c r="E134" s="14" t="s">
        <v>322</v>
      </c>
      <c r="F134" s="28" t="s">
        <v>323</v>
      </c>
      <c r="G134" s="14">
        <v>4</v>
      </c>
      <c r="H134" s="17">
        <v>36</v>
      </c>
      <c r="I134" s="17">
        <v>7.2</v>
      </c>
      <c r="J134" s="17">
        <v>21.6</v>
      </c>
      <c r="K134" s="36">
        <f t="shared" ref="K134:K144" si="17">J134*1000+I134*500</f>
        <v>25200</v>
      </c>
      <c r="L134" s="36">
        <v>17000</v>
      </c>
      <c r="M134" s="36">
        <v>0</v>
      </c>
      <c r="N134" s="36">
        <v>23000</v>
      </c>
      <c r="O134" s="36">
        <v>18534.05</v>
      </c>
      <c r="P134" s="36">
        <v>9800</v>
      </c>
      <c r="Q134" s="13">
        <f t="shared" si="13"/>
        <v>48734.05</v>
      </c>
      <c r="R134" s="13">
        <f t="shared" si="14"/>
        <v>12183.5125</v>
      </c>
      <c r="S134" s="13">
        <v>0</v>
      </c>
      <c r="T134" s="49">
        <f t="shared" si="16"/>
        <v>5883.5125</v>
      </c>
      <c r="U134" s="50"/>
      <c r="V134" s="62">
        <v>15247533729</v>
      </c>
      <c r="W134" s="62">
        <v>15144810982</v>
      </c>
      <c r="X134" s="36"/>
      <c r="Y134" s="16"/>
      <c r="Z134" s="16"/>
    </row>
    <row r="135" ht="15" spans="1:26">
      <c r="A135" s="13">
        <v>133</v>
      </c>
      <c r="B135" s="13" t="s">
        <v>27</v>
      </c>
      <c r="C135" s="14" t="s">
        <v>293</v>
      </c>
      <c r="D135" s="14" t="s">
        <v>29</v>
      </c>
      <c r="E135" s="14" t="s">
        <v>324</v>
      </c>
      <c r="F135" s="28" t="s">
        <v>325</v>
      </c>
      <c r="G135" s="14">
        <v>5</v>
      </c>
      <c r="H135" s="17">
        <v>27</v>
      </c>
      <c r="I135" s="17">
        <v>5.4</v>
      </c>
      <c r="J135" s="17">
        <v>16.2</v>
      </c>
      <c r="K135" s="36">
        <v>58500</v>
      </c>
      <c r="L135" s="36">
        <v>55000</v>
      </c>
      <c r="M135" s="36">
        <v>5400</v>
      </c>
      <c r="N135" s="36">
        <v>13500</v>
      </c>
      <c r="O135" s="36">
        <v>32748.4</v>
      </c>
      <c r="P135" s="36">
        <v>7100</v>
      </c>
      <c r="Q135" s="13">
        <f t="shared" si="13"/>
        <v>99548.4</v>
      </c>
      <c r="R135" s="13">
        <f t="shared" si="14"/>
        <v>19909.68</v>
      </c>
      <c r="S135" s="13">
        <v>0</v>
      </c>
      <c r="T135" s="49">
        <f t="shared" si="16"/>
        <v>8209.68</v>
      </c>
      <c r="U135" s="50"/>
      <c r="V135" s="62">
        <v>15247533729</v>
      </c>
      <c r="W135" s="62">
        <v>15849551843</v>
      </c>
      <c r="X135" s="36"/>
      <c r="Y135" s="16"/>
      <c r="Z135" s="16"/>
    </row>
    <row r="136" ht="15" spans="1:26">
      <c r="A136" s="13">
        <v>134</v>
      </c>
      <c r="B136" s="13" t="s">
        <v>27</v>
      </c>
      <c r="C136" s="14" t="s">
        <v>293</v>
      </c>
      <c r="D136" s="14" t="s">
        <v>29</v>
      </c>
      <c r="E136" s="14" t="s">
        <v>326</v>
      </c>
      <c r="F136" s="28" t="s">
        <v>327</v>
      </c>
      <c r="G136" s="14">
        <v>2</v>
      </c>
      <c r="H136" s="17">
        <v>30</v>
      </c>
      <c r="I136" s="17">
        <v>6</v>
      </c>
      <c r="J136" s="17">
        <v>18</v>
      </c>
      <c r="K136" s="36">
        <v>42000</v>
      </c>
      <c r="L136" s="36">
        <v>0</v>
      </c>
      <c r="M136" s="36">
        <v>28000</v>
      </c>
      <c r="N136" s="36">
        <v>15000</v>
      </c>
      <c r="O136" s="36">
        <v>23190.02</v>
      </c>
      <c r="P136" s="36">
        <v>8000</v>
      </c>
      <c r="Q136" s="13">
        <f t="shared" si="13"/>
        <v>58190.02</v>
      </c>
      <c r="R136" s="13">
        <f t="shared" si="14"/>
        <v>29095.01</v>
      </c>
      <c r="S136" s="13">
        <v>0</v>
      </c>
      <c r="T136" s="49">
        <f t="shared" si="16"/>
        <v>8095.01</v>
      </c>
      <c r="U136" s="50"/>
      <c r="V136" s="62">
        <v>15247533729</v>
      </c>
      <c r="W136" s="62">
        <v>15848570550</v>
      </c>
      <c r="X136" s="36"/>
      <c r="Y136" s="16"/>
      <c r="Z136" s="16"/>
    </row>
    <row r="137" ht="15" spans="1:26">
      <c r="A137" s="13">
        <v>135</v>
      </c>
      <c r="B137" s="13" t="s">
        <v>27</v>
      </c>
      <c r="C137" s="14" t="s">
        <v>293</v>
      </c>
      <c r="D137" s="14" t="s">
        <v>29</v>
      </c>
      <c r="E137" s="14" t="s">
        <v>328</v>
      </c>
      <c r="F137" s="28" t="s">
        <v>329</v>
      </c>
      <c r="G137" s="14">
        <v>5</v>
      </c>
      <c r="H137" s="17">
        <v>30</v>
      </c>
      <c r="I137" s="17">
        <v>6</v>
      </c>
      <c r="J137" s="17">
        <v>18</v>
      </c>
      <c r="K137" s="36">
        <v>40000</v>
      </c>
      <c r="L137" s="36">
        <v>36200</v>
      </c>
      <c r="M137" s="36">
        <v>0</v>
      </c>
      <c r="N137" s="36">
        <v>15000</v>
      </c>
      <c r="O137" s="36">
        <v>35443.18</v>
      </c>
      <c r="P137" s="36">
        <v>5450</v>
      </c>
      <c r="Q137" s="13">
        <f t="shared" si="13"/>
        <v>81193.18</v>
      </c>
      <c r="R137" s="13">
        <f t="shared" si="14"/>
        <v>16238.636</v>
      </c>
      <c r="S137" s="13">
        <v>0</v>
      </c>
      <c r="T137" s="49">
        <f t="shared" si="16"/>
        <v>8238.636</v>
      </c>
      <c r="U137" s="50"/>
      <c r="V137" s="62">
        <v>15247533729</v>
      </c>
      <c r="W137" s="62">
        <v>15847535574</v>
      </c>
      <c r="X137" s="36"/>
      <c r="Y137" s="16"/>
      <c r="Z137" s="16"/>
    </row>
    <row r="138" ht="15" spans="1:26">
      <c r="A138" s="13">
        <v>136</v>
      </c>
      <c r="B138" s="13" t="s">
        <v>27</v>
      </c>
      <c r="C138" s="14" t="s">
        <v>293</v>
      </c>
      <c r="D138" s="14" t="s">
        <v>29</v>
      </c>
      <c r="E138" s="14" t="s">
        <v>330</v>
      </c>
      <c r="F138" s="28" t="s">
        <v>331</v>
      </c>
      <c r="G138" s="14">
        <v>5</v>
      </c>
      <c r="H138" s="17">
        <v>52</v>
      </c>
      <c r="I138" s="17">
        <v>10.4</v>
      </c>
      <c r="J138" s="17">
        <v>31.2</v>
      </c>
      <c r="K138" s="36">
        <f t="shared" si="17"/>
        <v>36400</v>
      </c>
      <c r="L138" s="36">
        <v>8100</v>
      </c>
      <c r="M138" s="36">
        <v>0</v>
      </c>
      <c r="N138" s="36">
        <v>22000</v>
      </c>
      <c r="O138" s="36">
        <v>60098.64</v>
      </c>
      <c r="P138" s="36">
        <v>12500</v>
      </c>
      <c r="Q138" s="13">
        <f t="shared" si="13"/>
        <v>77698.64</v>
      </c>
      <c r="R138" s="13">
        <f t="shared" si="14"/>
        <v>15539.728</v>
      </c>
      <c r="S138" s="13">
        <v>0</v>
      </c>
      <c r="T138" s="49">
        <f t="shared" si="16"/>
        <v>8259.728</v>
      </c>
      <c r="U138" s="50"/>
      <c r="V138" s="62">
        <v>15247533729</v>
      </c>
      <c r="W138" s="62">
        <v>13298091656</v>
      </c>
      <c r="X138" s="36"/>
      <c r="Y138" s="16"/>
      <c r="Z138" s="16"/>
    </row>
    <row r="139" ht="15" spans="1:26">
      <c r="A139" s="13">
        <v>137</v>
      </c>
      <c r="B139" s="13" t="s">
        <v>27</v>
      </c>
      <c r="C139" s="14" t="s">
        <v>293</v>
      </c>
      <c r="D139" s="14" t="s">
        <v>29</v>
      </c>
      <c r="E139" s="14" t="s">
        <v>332</v>
      </c>
      <c r="F139" s="28" t="s">
        <v>333</v>
      </c>
      <c r="G139" s="14">
        <v>2</v>
      </c>
      <c r="H139" s="17">
        <v>24</v>
      </c>
      <c r="I139" s="17">
        <v>4.8</v>
      </c>
      <c r="J139" s="17">
        <v>14.4</v>
      </c>
      <c r="K139" s="36">
        <f t="shared" si="17"/>
        <v>16800</v>
      </c>
      <c r="L139" s="36">
        <v>0</v>
      </c>
      <c r="M139" s="36">
        <v>0</v>
      </c>
      <c r="N139" s="36">
        <v>7500</v>
      </c>
      <c r="O139" s="36">
        <v>34195.9</v>
      </c>
      <c r="P139" s="36">
        <v>6200</v>
      </c>
      <c r="Q139" s="13">
        <f t="shared" si="13"/>
        <v>35495.9</v>
      </c>
      <c r="R139" s="13">
        <f t="shared" si="14"/>
        <v>17747.95</v>
      </c>
      <c r="S139" s="13">
        <v>4320</v>
      </c>
      <c r="T139" s="49">
        <f t="shared" si="16"/>
        <v>7187.95</v>
      </c>
      <c r="U139" s="50"/>
      <c r="V139" s="62">
        <v>15247533729</v>
      </c>
      <c r="W139" s="62">
        <v>15147032745</v>
      </c>
      <c r="X139" s="36"/>
      <c r="Y139" s="16"/>
      <c r="Z139" s="16"/>
    </row>
    <row r="140" ht="15" spans="1:26">
      <c r="A140" s="13">
        <v>138</v>
      </c>
      <c r="B140" s="13" t="s">
        <v>27</v>
      </c>
      <c r="C140" s="14" t="s">
        <v>293</v>
      </c>
      <c r="D140" s="14" t="s">
        <v>29</v>
      </c>
      <c r="E140" s="14" t="s">
        <v>334</v>
      </c>
      <c r="F140" s="28" t="s">
        <v>335</v>
      </c>
      <c r="G140" s="14">
        <v>6</v>
      </c>
      <c r="H140" s="17">
        <v>36</v>
      </c>
      <c r="I140" s="17">
        <v>7.2</v>
      </c>
      <c r="J140" s="17">
        <v>21.6</v>
      </c>
      <c r="K140" s="36">
        <f t="shared" si="17"/>
        <v>25200</v>
      </c>
      <c r="L140" s="36">
        <v>28000</v>
      </c>
      <c r="M140" s="36">
        <v>0</v>
      </c>
      <c r="N140" s="36">
        <v>18000</v>
      </c>
      <c r="O140" s="36">
        <v>38016.7</v>
      </c>
      <c r="P140" s="36">
        <v>10800</v>
      </c>
      <c r="Q140" s="13">
        <f t="shared" si="13"/>
        <v>73216.7</v>
      </c>
      <c r="R140" s="13">
        <f t="shared" si="14"/>
        <v>12202.7833333333</v>
      </c>
      <c r="S140" s="13">
        <v>0</v>
      </c>
      <c r="T140" s="49">
        <f t="shared" si="16"/>
        <v>8002.78333333333</v>
      </c>
      <c r="U140" s="50"/>
      <c r="V140" s="62">
        <v>15247533729</v>
      </c>
      <c r="W140" s="62">
        <v>15771592242</v>
      </c>
      <c r="X140" s="36"/>
      <c r="Y140" s="16"/>
      <c r="Z140" s="16"/>
    </row>
    <row r="141" ht="15" spans="1:26">
      <c r="A141" s="13">
        <v>139</v>
      </c>
      <c r="B141" s="13" t="s">
        <v>27</v>
      </c>
      <c r="C141" s="14" t="s">
        <v>293</v>
      </c>
      <c r="D141" s="14" t="s">
        <v>29</v>
      </c>
      <c r="E141" s="14" t="s">
        <v>336</v>
      </c>
      <c r="F141" s="28" t="s">
        <v>337</v>
      </c>
      <c r="G141" s="14">
        <v>4</v>
      </c>
      <c r="H141" s="17">
        <v>40</v>
      </c>
      <c r="I141" s="17">
        <v>8</v>
      </c>
      <c r="J141" s="17">
        <v>24</v>
      </c>
      <c r="K141" s="36">
        <f t="shared" si="17"/>
        <v>28000</v>
      </c>
      <c r="L141" s="36">
        <v>0</v>
      </c>
      <c r="M141" s="36">
        <v>3600</v>
      </c>
      <c r="N141" s="36">
        <v>23000</v>
      </c>
      <c r="O141" s="36">
        <v>48852.16</v>
      </c>
      <c r="P141" s="36">
        <v>10800</v>
      </c>
      <c r="Q141" s="13">
        <f t="shared" si="13"/>
        <v>64652.16</v>
      </c>
      <c r="R141" s="13">
        <f t="shared" si="14"/>
        <v>16163.04</v>
      </c>
      <c r="S141" s="13">
        <v>7200</v>
      </c>
      <c r="T141" s="49">
        <f t="shared" si="16"/>
        <v>7363.04</v>
      </c>
      <c r="U141" s="50"/>
      <c r="V141" s="62">
        <v>15247533729</v>
      </c>
      <c r="W141" s="62">
        <v>15771509048</v>
      </c>
      <c r="X141" s="36"/>
      <c r="Y141" s="16"/>
      <c r="Z141" s="16"/>
    </row>
    <row r="142" ht="15" spans="1:26">
      <c r="A142" s="13">
        <v>140</v>
      </c>
      <c r="B142" s="13" t="s">
        <v>27</v>
      </c>
      <c r="C142" s="14" t="s">
        <v>293</v>
      </c>
      <c r="D142" s="14" t="s">
        <v>29</v>
      </c>
      <c r="E142" s="14" t="s">
        <v>338</v>
      </c>
      <c r="F142" s="28" t="s">
        <v>339</v>
      </c>
      <c r="G142" s="14">
        <v>4</v>
      </c>
      <c r="H142" s="17">
        <v>94</v>
      </c>
      <c r="I142" s="17">
        <v>18.8</v>
      </c>
      <c r="J142" s="17">
        <v>56.4</v>
      </c>
      <c r="K142" s="36">
        <f t="shared" si="17"/>
        <v>65800</v>
      </c>
      <c r="L142" s="36">
        <v>21000</v>
      </c>
      <c r="M142" s="36">
        <v>1800</v>
      </c>
      <c r="N142" s="36">
        <v>23000</v>
      </c>
      <c r="O142" s="36">
        <v>44776.99</v>
      </c>
      <c r="P142" s="36">
        <v>12000</v>
      </c>
      <c r="Q142" s="13">
        <f t="shared" si="13"/>
        <v>78576.99</v>
      </c>
      <c r="R142" s="13">
        <f t="shared" si="14"/>
        <v>19644.2475</v>
      </c>
      <c r="S142" s="13">
        <v>0</v>
      </c>
      <c r="T142" s="49">
        <f t="shared" si="16"/>
        <v>3194.2475</v>
      </c>
      <c r="U142" s="50"/>
      <c r="V142" s="62">
        <v>15247533729</v>
      </c>
      <c r="W142" s="62">
        <v>13847457468</v>
      </c>
      <c r="X142" s="36"/>
      <c r="Y142" s="16"/>
      <c r="Z142" s="16"/>
    </row>
    <row r="143" ht="15" spans="1:26">
      <c r="A143" s="13">
        <v>141</v>
      </c>
      <c r="B143" s="13" t="s">
        <v>27</v>
      </c>
      <c r="C143" s="14" t="s">
        <v>293</v>
      </c>
      <c r="D143" s="14" t="s">
        <v>29</v>
      </c>
      <c r="E143" s="14" t="s">
        <v>340</v>
      </c>
      <c r="F143" s="28" t="s">
        <v>341</v>
      </c>
      <c r="G143" s="14">
        <v>5</v>
      </c>
      <c r="H143" s="17">
        <v>55</v>
      </c>
      <c r="I143" s="17">
        <v>11</v>
      </c>
      <c r="J143" s="17">
        <v>33</v>
      </c>
      <c r="K143" s="36">
        <f t="shared" si="17"/>
        <v>38500</v>
      </c>
      <c r="L143" s="36">
        <v>17500</v>
      </c>
      <c r="M143" s="36">
        <v>0</v>
      </c>
      <c r="N143" s="36">
        <v>31034</v>
      </c>
      <c r="O143" s="36">
        <v>44451.08</v>
      </c>
      <c r="P143" s="36">
        <v>14750</v>
      </c>
      <c r="Q143" s="13">
        <f t="shared" si="13"/>
        <v>78235.08</v>
      </c>
      <c r="R143" s="13">
        <f t="shared" si="14"/>
        <v>15647.016</v>
      </c>
      <c r="S143" s="13">
        <v>0</v>
      </c>
      <c r="T143" s="49">
        <f t="shared" si="16"/>
        <v>7947.016</v>
      </c>
      <c r="U143" s="50"/>
      <c r="V143" s="62">
        <v>15247533729</v>
      </c>
      <c r="W143" s="62">
        <v>18744421101</v>
      </c>
      <c r="X143" s="36"/>
      <c r="Y143" s="16"/>
      <c r="Z143" s="16"/>
    </row>
    <row r="144" ht="15" spans="1:26">
      <c r="A144" s="13">
        <v>142</v>
      </c>
      <c r="B144" s="13" t="s">
        <v>27</v>
      </c>
      <c r="C144" s="14" t="s">
        <v>293</v>
      </c>
      <c r="D144" s="14" t="s">
        <v>29</v>
      </c>
      <c r="E144" s="14" t="s">
        <v>342</v>
      </c>
      <c r="F144" s="28" t="s">
        <v>343</v>
      </c>
      <c r="G144" s="14">
        <v>4</v>
      </c>
      <c r="H144" s="17">
        <v>52</v>
      </c>
      <c r="I144" s="17">
        <v>10.4</v>
      </c>
      <c r="J144" s="17">
        <v>31.2</v>
      </c>
      <c r="K144" s="36">
        <f t="shared" si="17"/>
        <v>36400</v>
      </c>
      <c r="L144" s="27">
        <v>26100</v>
      </c>
      <c r="M144" s="27">
        <v>2160</v>
      </c>
      <c r="N144" s="27">
        <v>27000</v>
      </c>
      <c r="O144" s="27">
        <v>17195.57</v>
      </c>
      <c r="P144" s="27">
        <v>13800</v>
      </c>
      <c r="Q144" s="13">
        <f t="shared" si="13"/>
        <v>58655.57</v>
      </c>
      <c r="R144" s="13">
        <f t="shared" si="14"/>
        <v>14663.8925</v>
      </c>
      <c r="S144" s="13">
        <v>0</v>
      </c>
      <c r="T144" s="49">
        <f t="shared" si="16"/>
        <v>5563.8925</v>
      </c>
      <c r="U144" s="27"/>
      <c r="V144" s="62">
        <v>15247533729</v>
      </c>
      <c r="W144" s="62">
        <v>13654757389</v>
      </c>
      <c r="X144" s="27"/>
      <c r="Y144" s="27"/>
      <c r="Z144" s="27"/>
    </row>
    <row r="145" ht="15" spans="1:26">
      <c r="A145" s="13">
        <v>143</v>
      </c>
      <c r="B145" s="13" t="s">
        <v>27</v>
      </c>
      <c r="C145" s="14" t="s">
        <v>293</v>
      </c>
      <c r="D145" s="14" t="s">
        <v>29</v>
      </c>
      <c r="E145" s="14" t="s">
        <v>344</v>
      </c>
      <c r="F145" s="28" t="s">
        <v>345</v>
      </c>
      <c r="G145" s="14">
        <v>2</v>
      </c>
      <c r="H145" s="17">
        <v>34.5</v>
      </c>
      <c r="I145" s="17">
        <v>6.9</v>
      </c>
      <c r="J145" s="17">
        <v>20.7</v>
      </c>
      <c r="K145" s="36">
        <v>36000</v>
      </c>
      <c r="L145" s="27">
        <v>1750</v>
      </c>
      <c r="M145" s="27">
        <v>9000</v>
      </c>
      <c r="N145" s="27">
        <v>24568</v>
      </c>
      <c r="O145" s="27">
        <v>27609.51</v>
      </c>
      <c r="P145" s="27">
        <v>10350</v>
      </c>
      <c r="Q145" s="13">
        <f t="shared" si="13"/>
        <v>52577.51</v>
      </c>
      <c r="R145" s="13">
        <f t="shared" si="14"/>
        <v>26288.755</v>
      </c>
      <c r="S145" s="13">
        <v>0</v>
      </c>
      <c r="T145" s="49">
        <f t="shared" si="16"/>
        <v>8288.755</v>
      </c>
      <c r="U145" s="27"/>
      <c r="V145" s="62">
        <v>15247533729</v>
      </c>
      <c r="W145" s="62">
        <v>13948959920</v>
      </c>
      <c r="X145" s="27"/>
      <c r="Y145" s="27"/>
      <c r="Z145" s="27"/>
    </row>
    <row r="146" ht="15" spans="1:26">
      <c r="A146" s="13">
        <v>144</v>
      </c>
      <c r="B146" s="13" t="s">
        <v>27</v>
      </c>
      <c r="C146" s="14" t="s">
        <v>293</v>
      </c>
      <c r="D146" s="14" t="s">
        <v>29</v>
      </c>
      <c r="E146" s="14" t="s">
        <v>346</v>
      </c>
      <c r="F146" s="28" t="s">
        <v>347</v>
      </c>
      <c r="G146" s="14">
        <v>6</v>
      </c>
      <c r="H146" s="17">
        <v>54</v>
      </c>
      <c r="I146" s="17">
        <v>10.8</v>
      </c>
      <c r="J146" s="17">
        <v>32.4</v>
      </c>
      <c r="K146" s="36">
        <f>J146*1200+I146*800</f>
        <v>47520</v>
      </c>
      <c r="L146" s="27">
        <v>0</v>
      </c>
      <c r="M146" s="27">
        <v>0</v>
      </c>
      <c r="N146" s="27">
        <v>18000</v>
      </c>
      <c r="O146" s="27">
        <v>89326.5</v>
      </c>
      <c r="P146" s="27">
        <v>10800</v>
      </c>
      <c r="Q146" s="13">
        <f t="shared" si="13"/>
        <v>96526.5</v>
      </c>
      <c r="R146" s="13">
        <f t="shared" si="14"/>
        <v>16087.75</v>
      </c>
      <c r="S146" s="13">
        <v>0</v>
      </c>
      <c r="T146" s="49">
        <f t="shared" si="16"/>
        <v>8167.75</v>
      </c>
      <c r="U146" s="27"/>
      <c r="V146" s="62">
        <v>15247533729</v>
      </c>
      <c r="W146" s="62">
        <v>15847532883</v>
      </c>
      <c r="X146" s="27"/>
      <c r="Y146" s="27"/>
      <c r="Z146" s="27"/>
    </row>
    <row r="147" ht="15" spans="1:26">
      <c r="A147" s="13">
        <v>145</v>
      </c>
      <c r="B147" s="13" t="s">
        <v>27</v>
      </c>
      <c r="C147" s="14" t="s">
        <v>293</v>
      </c>
      <c r="D147" s="14" t="s">
        <v>29</v>
      </c>
      <c r="E147" s="14" t="s">
        <v>348</v>
      </c>
      <c r="F147" s="28" t="s">
        <v>349</v>
      </c>
      <c r="G147" s="14">
        <v>5</v>
      </c>
      <c r="H147" s="17">
        <v>45</v>
      </c>
      <c r="I147" s="17">
        <v>9</v>
      </c>
      <c r="J147" s="17">
        <v>27</v>
      </c>
      <c r="K147" s="36">
        <v>55000</v>
      </c>
      <c r="L147" s="27">
        <v>51000</v>
      </c>
      <c r="M147" s="27">
        <v>6300</v>
      </c>
      <c r="N147" s="27">
        <v>25000</v>
      </c>
      <c r="O147" s="27">
        <v>23420.99</v>
      </c>
      <c r="P147" s="27">
        <v>10000</v>
      </c>
      <c r="Q147" s="13">
        <f t="shared" si="13"/>
        <v>95720.99</v>
      </c>
      <c r="R147" s="13">
        <f t="shared" si="14"/>
        <v>19144.198</v>
      </c>
      <c r="S147" s="13">
        <v>0</v>
      </c>
      <c r="T147" s="49">
        <f t="shared" si="16"/>
        <v>8144.198</v>
      </c>
      <c r="U147" s="27"/>
      <c r="V147" s="62">
        <v>15247533729</v>
      </c>
      <c r="W147" s="62">
        <v>13947558381</v>
      </c>
      <c r="X147" s="27"/>
      <c r="Y147" s="27"/>
      <c r="Z147" s="27"/>
    </row>
    <row r="148" ht="15" spans="1:26">
      <c r="A148" s="13">
        <v>146</v>
      </c>
      <c r="B148" s="13" t="s">
        <v>27</v>
      </c>
      <c r="C148" s="14" t="s">
        <v>293</v>
      </c>
      <c r="D148" s="14" t="s">
        <v>29</v>
      </c>
      <c r="E148" s="14" t="s">
        <v>350</v>
      </c>
      <c r="F148" s="28" t="s">
        <v>351</v>
      </c>
      <c r="G148" s="14">
        <v>3</v>
      </c>
      <c r="H148" s="17">
        <v>30</v>
      </c>
      <c r="I148" s="17">
        <v>6</v>
      </c>
      <c r="J148" s="17">
        <v>18</v>
      </c>
      <c r="K148" s="36">
        <v>29000</v>
      </c>
      <c r="L148" s="27">
        <v>17000</v>
      </c>
      <c r="M148" s="27">
        <v>0</v>
      </c>
      <c r="N148" s="27">
        <v>22800</v>
      </c>
      <c r="O148" s="27">
        <v>26405.81</v>
      </c>
      <c r="P148" s="27">
        <v>12700</v>
      </c>
      <c r="Q148" s="13">
        <f t="shared" si="13"/>
        <v>53505.81</v>
      </c>
      <c r="R148" s="13">
        <f t="shared" si="14"/>
        <v>17835.27</v>
      </c>
      <c r="S148" s="13">
        <v>0</v>
      </c>
      <c r="T148" s="49">
        <f t="shared" si="16"/>
        <v>8168.60333333333</v>
      </c>
      <c r="U148" s="27"/>
      <c r="V148" s="62">
        <v>15247533729</v>
      </c>
      <c r="W148" s="62">
        <v>13734756183</v>
      </c>
      <c r="X148" s="27"/>
      <c r="Y148" s="27"/>
      <c r="Z148" s="27"/>
    </row>
    <row r="149" ht="15" spans="1:26">
      <c r="A149" s="13">
        <v>147</v>
      </c>
      <c r="B149" s="13" t="s">
        <v>27</v>
      </c>
      <c r="C149" s="14" t="s">
        <v>293</v>
      </c>
      <c r="D149" s="14" t="s">
        <v>29</v>
      </c>
      <c r="E149" s="14" t="s">
        <v>352</v>
      </c>
      <c r="F149" s="28" t="s">
        <v>353</v>
      </c>
      <c r="G149" s="14">
        <v>2</v>
      </c>
      <c r="H149" s="17">
        <v>60</v>
      </c>
      <c r="I149" s="17">
        <v>12</v>
      </c>
      <c r="J149" s="17">
        <v>36</v>
      </c>
      <c r="K149" s="36">
        <f t="shared" ref="K149:K153" si="18">J149*1000+I149*500</f>
        <v>42000</v>
      </c>
      <c r="L149" s="27">
        <v>0</v>
      </c>
      <c r="M149" s="27">
        <v>0</v>
      </c>
      <c r="N149" s="27">
        <v>23000</v>
      </c>
      <c r="O149" s="27">
        <v>40100.01</v>
      </c>
      <c r="P149" s="27">
        <v>12800</v>
      </c>
      <c r="Q149" s="13">
        <f t="shared" si="13"/>
        <v>50300.01</v>
      </c>
      <c r="R149" s="13">
        <f t="shared" si="14"/>
        <v>25150.005</v>
      </c>
      <c r="S149" s="13">
        <v>0</v>
      </c>
      <c r="T149" s="49">
        <f t="shared" si="16"/>
        <v>4150.005</v>
      </c>
      <c r="U149" s="27"/>
      <c r="V149" s="62">
        <v>15247533729</v>
      </c>
      <c r="W149" s="62">
        <v>15924528819</v>
      </c>
      <c r="X149" s="27"/>
      <c r="Y149" s="27"/>
      <c r="Z149" s="27"/>
    </row>
    <row r="150" ht="15" spans="1:26">
      <c r="A150" s="13">
        <v>148</v>
      </c>
      <c r="B150" s="13" t="s">
        <v>27</v>
      </c>
      <c r="C150" s="14" t="s">
        <v>293</v>
      </c>
      <c r="D150" s="14" t="s">
        <v>29</v>
      </c>
      <c r="E150" s="14" t="s">
        <v>354</v>
      </c>
      <c r="F150" s="28" t="s">
        <v>355</v>
      </c>
      <c r="G150" s="14">
        <v>2</v>
      </c>
      <c r="H150" s="17">
        <v>62</v>
      </c>
      <c r="I150" s="17">
        <v>12.4</v>
      </c>
      <c r="J150" s="17">
        <v>37.2</v>
      </c>
      <c r="K150" s="36">
        <f t="shared" si="18"/>
        <v>43400</v>
      </c>
      <c r="L150" s="27">
        <v>0</v>
      </c>
      <c r="M150" s="27">
        <v>3600</v>
      </c>
      <c r="N150" s="27">
        <v>14000</v>
      </c>
      <c r="O150" s="27">
        <v>30693.35</v>
      </c>
      <c r="P150" s="27">
        <v>8100</v>
      </c>
      <c r="Q150" s="13">
        <f t="shared" si="13"/>
        <v>40193.35</v>
      </c>
      <c r="R150" s="13">
        <f t="shared" si="14"/>
        <v>20096.675</v>
      </c>
      <c r="S150" s="13">
        <v>0</v>
      </c>
      <c r="T150" s="49">
        <f t="shared" si="16"/>
        <v>-1603.325</v>
      </c>
      <c r="U150" s="27"/>
      <c r="V150" s="62">
        <v>15247533729</v>
      </c>
      <c r="W150" s="62">
        <v>15924526865</v>
      </c>
      <c r="X150" s="27"/>
      <c r="Y150" s="27"/>
      <c r="Z150" s="27"/>
    </row>
    <row r="151" ht="15" spans="1:26">
      <c r="A151" s="13">
        <v>149</v>
      </c>
      <c r="B151" s="13" t="s">
        <v>27</v>
      </c>
      <c r="C151" s="14" t="s">
        <v>293</v>
      </c>
      <c r="D151" s="14" t="s">
        <v>29</v>
      </c>
      <c r="E151" s="14" t="s">
        <v>356</v>
      </c>
      <c r="F151" s="28" t="s">
        <v>357</v>
      </c>
      <c r="G151" s="14">
        <v>2</v>
      </c>
      <c r="H151" s="17">
        <v>32</v>
      </c>
      <c r="I151" s="17">
        <v>6.4</v>
      </c>
      <c r="J151" s="17">
        <v>19.2</v>
      </c>
      <c r="K151" s="36">
        <v>33000</v>
      </c>
      <c r="L151" s="27">
        <v>0</v>
      </c>
      <c r="M151" s="27">
        <v>2340</v>
      </c>
      <c r="N151" s="27">
        <v>11873</v>
      </c>
      <c r="O151" s="27">
        <v>37957.25</v>
      </c>
      <c r="P151" s="27">
        <v>2600</v>
      </c>
      <c r="Q151" s="13">
        <f t="shared" si="13"/>
        <v>49570.25</v>
      </c>
      <c r="R151" s="13">
        <f t="shared" si="14"/>
        <v>24785.125</v>
      </c>
      <c r="S151" s="13">
        <v>0</v>
      </c>
      <c r="T151" s="49">
        <f t="shared" si="16"/>
        <v>8285.125</v>
      </c>
      <c r="U151" s="27"/>
      <c r="V151" s="62">
        <v>15247533729</v>
      </c>
      <c r="W151" s="62">
        <v>13294849354</v>
      </c>
      <c r="X151" s="27"/>
      <c r="Y151" s="27"/>
      <c r="Z151" s="27"/>
    </row>
    <row r="152" ht="15" spans="1:26">
      <c r="A152" s="13">
        <v>150</v>
      </c>
      <c r="B152" s="13" t="s">
        <v>27</v>
      </c>
      <c r="C152" s="14" t="s">
        <v>293</v>
      </c>
      <c r="D152" s="14" t="s">
        <v>29</v>
      </c>
      <c r="E152" s="14" t="s">
        <v>358</v>
      </c>
      <c r="F152" s="28" t="s">
        <v>359</v>
      </c>
      <c r="G152" s="14">
        <v>4</v>
      </c>
      <c r="H152" s="17">
        <v>35</v>
      </c>
      <c r="I152" s="17">
        <v>7</v>
      </c>
      <c r="J152" s="17">
        <v>21</v>
      </c>
      <c r="K152" s="36">
        <f t="shared" si="18"/>
        <v>24500</v>
      </c>
      <c r="L152" s="27">
        <v>16200</v>
      </c>
      <c r="M152" s="27">
        <v>0</v>
      </c>
      <c r="N152" s="27">
        <v>27000</v>
      </c>
      <c r="O152" s="27">
        <v>17626.14</v>
      </c>
      <c r="P152" s="27">
        <v>11500</v>
      </c>
      <c r="Q152" s="13">
        <f t="shared" si="13"/>
        <v>49326.14</v>
      </c>
      <c r="R152" s="13">
        <f t="shared" si="14"/>
        <v>12331.535</v>
      </c>
      <c r="S152" s="13">
        <v>0</v>
      </c>
      <c r="T152" s="49">
        <f t="shared" si="16"/>
        <v>6206.535</v>
      </c>
      <c r="U152" s="27"/>
      <c r="V152" s="62">
        <v>15247533729</v>
      </c>
      <c r="W152" s="62">
        <v>15849526347</v>
      </c>
      <c r="X152" s="27"/>
      <c r="Y152" s="27"/>
      <c r="Z152" s="27"/>
    </row>
    <row r="153" ht="15" spans="1:26">
      <c r="A153" s="13">
        <v>151</v>
      </c>
      <c r="B153" s="13" t="s">
        <v>27</v>
      </c>
      <c r="C153" s="14" t="s">
        <v>293</v>
      </c>
      <c r="D153" s="14" t="s">
        <v>29</v>
      </c>
      <c r="E153" s="14" t="s">
        <v>360</v>
      </c>
      <c r="F153" s="28" t="s">
        <v>361</v>
      </c>
      <c r="G153" s="14">
        <v>2</v>
      </c>
      <c r="H153" s="17">
        <v>80</v>
      </c>
      <c r="I153" s="17">
        <v>16</v>
      </c>
      <c r="J153" s="17">
        <v>48</v>
      </c>
      <c r="K153" s="36">
        <f t="shared" si="18"/>
        <v>56000</v>
      </c>
      <c r="L153" s="27">
        <v>0</v>
      </c>
      <c r="M153" s="27">
        <v>0</v>
      </c>
      <c r="N153" s="27">
        <v>20000</v>
      </c>
      <c r="O153" s="27">
        <v>34175.58</v>
      </c>
      <c r="P153" s="27">
        <v>12000</v>
      </c>
      <c r="Q153" s="13">
        <f t="shared" si="13"/>
        <v>42175.58</v>
      </c>
      <c r="R153" s="13">
        <f t="shared" si="14"/>
        <v>21087.79</v>
      </c>
      <c r="S153" s="13">
        <v>0</v>
      </c>
      <c r="T153" s="49">
        <f t="shared" si="16"/>
        <v>-6912.21</v>
      </c>
      <c r="U153" s="27"/>
      <c r="V153" s="62">
        <v>15247533729</v>
      </c>
      <c r="W153" s="62">
        <v>13734759938</v>
      </c>
      <c r="X153" s="27"/>
      <c r="Y153" s="27"/>
      <c r="Z153" s="27"/>
    </row>
    <row r="154" ht="15" spans="1:26">
      <c r="A154" s="13">
        <v>152</v>
      </c>
      <c r="B154" s="13" t="s">
        <v>27</v>
      </c>
      <c r="C154" s="14" t="s">
        <v>293</v>
      </c>
      <c r="D154" s="14" t="s">
        <v>29</v>
      </c>
      <c r="E154" s="14" t="s">
        <v>362</v>
      </c>
      <c r="F154" s="28" t="s">
        <v>363</v>
      </c>
      <c r="G154" s="14">
        <v>2</v>
      </c>
      <c r="H154" s="17">
        <v>26</v>
      </c>
      <c r="I154" s="17">
        <v>5.2</v>
      </c>
      <c r="J154" s="17">
        <v>15.6</v>
      </c>
      <c r="K154" s="36">
        <v>23500</v>
      </c>
      <c r="L154" s="27">
        <v>720</v>
      </c>
      <c r="M154" s="27">
        <v>9900</v>
      </c>
      <c r="N154" s="27">
        <v>12000</v>
      </c>
      <c r="O154" s="27">
        <v>23647.89</v>
      </c>
      <c r="P154" s="27">
        <v>6650</v>
      </c>
      <c r="Q154" s="13">
        <f t="shared" si="13"/>
        <v>39617.89</v>
      </c>
      <c r="R154" s="13">
        <f t="shared" si="14"/>
        <v>19808.945</v>
      </c>
      <c r="S154" s="13">
        <v>0</v>
      </c>
      <c r="T154" s="49">
        <f t="shared" si="16"/>
        <v>8058.945</v>
      </c>
      <c r="U154" s="27"/>
      <c r="V154" s="62">
        <v>15247533729</v>
      </c>
      <c r="W154" s="62">
        <v>13304057702</v>
      </c>
      <c r="X154" s="27"/>
      <c r="Y154" s="27"/>
      <c r="Z154" s="27"/>
    </row>
    <row r="155" ht="15" spans="1:26">
      <c r="A155" s="13">
        <v>153</v>
      </c>
      <c r="B155" s="13" t="s">
        <v>27</v>
      </c>
      <c r="C155" s="14" t="s">
        <v>293</v>
      </c>
      <c r="D155" s="14" t="s">
        <v>29</v>
      </c>
      <c r="E155" s="14" t="s">
        <v>364</v>
      </c>
      <c r="F155" s="28" t="s">
        <v>365</v>
      </c>
      <c r="G155" s="14">
        <v>2</v>
      </c>
      <c r="H155" s="17">
        <v>30</v>
      </c>
      <c r="I155" s="17">
        <v>6</v>
      </c>
      <c r="J155" s="17">
        <v>18</v>
      </c>
      <c r="K155" s="36">
        <v>43000</v>
      </c>
      <c r="L155" s="27">
        <v>31000</v>
      </c>
      <c r="M155" s="27">
        <v>0</v>
      </c>
      <c r="N155" s="27">
        <v>15000</v>
      </c>
      <c r="O155" s="27">
        <v>21654.95</v>
      </c>
      <c r="P155" s="27">
        <v>8100</v>
      </c>
      <c r="Q155" s="13">
        <f t="shared" si="13"/>
        <v>59554.95</v>
      </c>
      <c r="R155" s="13">
        <f t="shared" si="14"/>
        <v>29777.475</v>
      </c>
      <c r="S155" s="13">
        <v>0</v>
      </c>
      <c r="T155" s="49">
        <f t="shared" si="16"/>
        <v>8277.475</v>
      </c>
      <c r="U155" s="27"/>
      <c r="V155" s="62">
        <v>15247533729</v>
      </c>
      <c r="W155" s="62">
        <v>15204891189</v>
      </c>
      <c r="X155" s="27"/>
      <c r="Y155" s="27"/>
      <c r="Z155" s="27"/>
    </row>
    <row r="156" ht="15" spans="1:26">
      <c r="A156" s="13">
        <v>154</v>
      </c>
      <c r="B156" s="13" t="s">
        <v>27</v>
      </c>
      <c r="C156" s="14" t="s">
        <v>293</v>
      </c>
      <c r="D156" s="14" t="s">
        <v>29</v>
      </c>
      <c r="E156" s="14" t="s">
        <v>366</v>
      </c>
      <c r="F156" s="28" t="s">
        <v>367</v>
      </c>
      <c r="G156" s="14">
        <v>5</v>
      </c>
      <c r="H156" s="17">
        <v>26</v>
      </c>
      <c r="I156" s="17">
        <v>5.2</v>
      </c>
      <c r="J156" s="17">
        <v>15.6</v>
      </c>
      <c r="K156" s="36">
        <v>65000</v>
      </c>
      <c r="L156" s="27">
        <v>67000</v>
      </c>
      <c r="M156" s="27">
        <v>4500</v>
      </c>
      <c r="N156" s="27">
        <v>12000</v>
      </c>
      <c r="O156" s="27">
        <v>29749.49</v>
      </c>
      <c r="P156" s="27">
        <v>7650</v>
      </c>
      <c r="Q156" s="13">
        <f t="shared" si="13"/>
        <v>105599.49</v>
      </c>
      <c r="R156" s="13">
        <f t="shared" si="14"/>
        <v>21119.898</v>
      </c>
      <c r="S156" s="13">
        <v>0</v>
      </c>
      <c r="T156" s="49">
        <f t="shared" si="16"/>
        <v>8119.898</v>
      </c>
      <c r="U156" s="27"/>
      <c r="V156" s="62">
        <v>15247533729</v>
      </c>
      <c r="W156" s="62">
        <v>13694021274</v>
      </c>
      <c r="X156" s="27"/>
      <c r="Y156" s="27"/>
      <c r="Z156" s="27"/>
    </row>
    <row r="157" ht="15" spans="1:26">
      <c r="A157" s="13">
        <v>155</v>
      </c>
      <c r="B157" s="13" t="s">
        <v>27</v>
      </c>
      <c r="C157" s="14" t="s">
        <v>293</v>
      </c>
      <c r="D157" s="14" t="s">
        <v>29</v>
      </c>
      <c r="E157" s="14" t="s">
        <v>368</v>
      </c>
      <c r="F157" s="28" t="s">
        <v>369</v>
      </c>
      <c r="G157" s="14">
        <v>5</v>
      </c>
      <c r="H157" s="17">
        <v>115</v>
      </c>
      <c r="I157" s="17">
        <v>23</v>
      </c>
      <c r="J157" s="17">
        <v>69</v>
      </c>
      <c r="K157" s="36">
        <f>J157*1000+I157*500</f>
        <v>80500</v>
      </c>
      <c r="L157" s="27">
        <v>30000</v>
      </c>
      <c r="M157" s="27">
        <v>4500</v>
      </c>
      <c r="N157" s="27">
        <v>50000</v>
      </c>
      <c r="O157" s="27">
        <v>35469.07</v>
      </c>
      <c r="P157" s="27">
        <v>27000</v>
      </c>
      <c r="Q157" s="13">
        <f t="shared" si="13"/>
        <v>92969.07</v>
      </c>
      <c r="R157" s="13">
        <f t="shared" si="14"/>
        <v>18593.814</v>
      </c>
      <c r="S157" s="13">
        <v>0</v>
      </c>
      <c r="T157" s="49">
        <f t="shared" si="16"/>
        <v>2493.814</v>
      </c>
      <c r="U157" s="27"/>
      <c r="V157" s="62">
        <v>15247533729</v>
      </c>
      <c r="W157" s="62">
        <v>15164922469</v>
      </c>
      <c r="X157" s="27"/>
      <c r="Y157" s="27"/>
      <c r="Z157" s="27"/>
    </row>
    <row r="158" ht="15" spans="1:26">
      <c r="A158" s="13">
        <v>156</v>
      </c>
      <c r="B158" s="13" t="s">
        <v>27</v>
      </c>
      <c r="C158" s="14" t="s">
        <v>293</v>
      </c>
      <c r="D158" s="14" t="s">
        <v>29</v>
      </c>
      <c r="E158" s="14" t="s">
        <v>370</v>
      </c>
      <c r="F158" s="28" t="s">
        <v>371</v>
      </c>
      <c r="G158" s="14">
        <v>7</v>
      </c>
      <c r="H158" s="17">
        <v>33</v>
      </c>
      <c r="I158" s="17">
        <v>6.6</v>
      </c>
      <c r="J158" s="17">
        <v>19.8</v>
      </c>
      <c r="K158" s="36">
        <v>65000</v>
      </c>
      <c r="L158" s="27">
        <v>86000</v>
      </c>
      <c r="M158" s="27">
        <v>0</v>
      </c>
      <c r="N158" s="27">
        <v>16000</v>
      </c>
      <c r="O158" s="27">
        <v>26386.04</v>
      </c>
      <c r="P158" s="27">
        <v>7200</v>
      </c>
      <c r="Q158" s="13">
        <f t="shared" si="13"/>
        <v>121186.04</v>
      </c>
      <c r="R158" s="13">
        <f t="shared" si="14"/>
        <v>17312.2914285714</v>
      </c>
      <c r="S158" s="13">
        <v>0</v>
      </c>
      <c r="T158" s="49">
        <f t="shared" si="16"/>
        <v>8026.57714285714</v>
      </c>
      <c r="U158" s="27"/>
      <c r="V158" s="62">
        <v>15247533729</v>
      </c>
      <c r="W158" s="62">
        <v>15114799183</v>
      </c>
      <c r="X158" s="27"/>
      <c r="Y158" s="27"/>
      <c r="Z158" s="27"/>
    </row>
    <row r="159" ht="15" spans="1:26">
      <c r="A159" s="13">
        <v>157</v>
      </c>
      <c r="B159" s="13" t="s">
        <v>27</v>
      </c>
      <c r="C159" s="14" t="s">
        <v>293</v>
      </c>
      <c r="D159" s="14" t="s">
        <v>29</v>
      </c>
      <c r="E159" s="14" t="s">
        <v>372</v>
      </c>
      <c r="F159" s="28" t="s">
        <v>373</v>
      </c>
      <c r="G159" s="14">
        <v>3</v>
      </c>
      <c r="H159" s="17">
        <v>15</v>
      </c>
      <c r="I159" s="17">
        <v>3</v>
      </c>
      <c r="J159" s="17">
        <v>9</v>
      </c>
      <c r="K159" s="36">
        <v>33000</v>
      </c>
      <c r="L159" s="27">
        <v>0</v>
      </c>
      <c r="M159" s="27">
        <v>2340</v>
      </c>
      <c r="N159" s="27">
        <v>36200</v>
      </c>
      <c r="O159" s="27">
        <v>31082.79</v>
      </c>
      <c r="P159" s="27">
        <v>12600</v>
      </c>
      <c r="Q159" s="13">
        <f t="shared" si="13"/>
        <v>57022.79</v>
      </c>
      <c r="R159" s="13">
        <f t="shared" si="14"/>
        <v>19007.5966666667</v>
      </c>
      <c r="S159" s="13">
        <v>0</v>
      </c>
      <c r="T159" s="49">
        <f t="shared" si="16"/>
        <v>8007.59666666667</v>
      </c>
      <c r="U159" s="27"/>
      <c r="V159" s="62">
        <v>15247533729</v>
      </c>
      <c r="W159" s="62">
        <v>13948136475</v>
      </c>
      <c r="X159" s="27"/>
      <c r="Y159" s="27"/>
      <c r="Z159" s="27"/>
    </row>
    <row r="160" ht="15" spans="1:26">
      <c r="A160" s="13">
        <v>158</v>
      </c>
      <c r="B160" s="13" t="s">
        <v>27</v>
      </c>
      <c r="C160" s="14" t="s">
        <v>293</v>
      </c>
      <c r="D160" s="14" t="s">
        <v>29</v>
      </c>
      <c r="E160" s="14" t="s">
        <v>374</v>
      </c>
      <c r="F160" s="28" t="s">
        <v>375</v>
      </c>
      <c r="G160" s="14">
        <v>5</v>
      </c>
      <c r="H160" s="17">
        <v>6</v>
      </c>
      <c r="I160" s="17">
        <v>1.2</v>
      </c>
      <c r="J160" s="17">
        <v>3.6</v>
      </c>
      <c r="K160" s="36">
        <v>51000</v>
      </c>
      <c r="L160" s="27">
        <v>64000</v>
      </c>
      <c r="M160" s="27">
        <v>8000</v>
      </c>
      <c r="N160" s="27">
        <v>0</v>
      </c>
      <c r="O160" s="27">
        <v>19502.6</v>
      </c>
      <c r="P160" s="27">
        <v>0</v>
      </c>
      <c r="Q160" s="13">
        <f t="shared" si="13"/>
        <v>91502.6</v>
      </c>
      <c r="R160" s="13">
        <f t="shared" si="14"/>
        <v>18300.52</v>
      </c>
      <c r="S160" s="13">
        <v>0</v>
      </c>
      <c r="T160" s="49">
        <f t="shared" si="16"/>
        <v>8100.52</v>
      </c>
      <c r="U160" s="27"/>
      <c r="V160" s="62">
        <v>15247533729</v>
      </c>
      <c r="W160" s="62">
        <v>15047523069</v>
      </c>
      <c r="X160" s="27"/>
      <c r="Y160" s="27"/>
      <c r="Z160" s="27"/>
    </row>
    <row r="161" ht="15" spans="1:26">
      <c r="A161" s="13">
        <v>159</v>
      </c>
      <c r="B161" s="13" t="s">
        <v>27</v>
      </c>
      <c r="C161" s="14" t="s">
        <v>293</v>
      </c>
      <c r="D161" s="14" t="s">
        <v>29</v>
      </c>
      <c r="E161" s="14" t="s">
        <v>376</v>
      </c>
      <c r="F161" s="28" t="s">
        <v>377</v>
      </c>
      <c r="G161" s="14">
        <v>2</v>
      </c>
      <c r="H161" s="17">
        <v>20</v>
      </c>
      <c r="I161" s="17">
        <v>4</v>
      </c>
      <c r="J161" s="17">
        <v>12</v>
      </c>
      <c r="K161" s="36">
        <f>J161*1200+I161*800</f>
        <v>17600</v>
      </c>
      <c r="L161" s="27">
        <v>6000</v>
      </c>
      <c r="M161" s="27">
        <v>900</v>
      </c>
      <c r="N161" s="27">
        <v>8000</v>
      </c>
      <c r="O161" s="27">
        <v>15114.2</v>
      </c>
      <c r="P161" s="27">
        <v>4950</v>
      </c>
      <c r="Q161" s="13">
        <f t="shared" si="13"/>
        <v>25064.2</v>
      </c>
      <c r="R161" s="13">
        <f t="shared" si="14"/>
        <v>12532.1</v>
      </c>
      <c r="S161" s="13">
        <v>0</v>
      </c>
      <c r="T161" s="49">
        <f t="shared" si="16"/>
        <v>3732.1</v>
      </c>
      <c r="U161" s="27"/>
      <c r="V161" s="62">
        <v>15247533729</v>
      </c>
      <c r="W161" s="62">
        <v>13044458207</v>
      </c>
      <c r="X161" s="27"/>
      <c r="Y161" s="27"/>
      <c r="Z161" s="27"/>
    </row>
    <row r="162" ht="15" spans="1:26">
      <c r="A162" s="13">
        <v>160</v>
      </c>
      <c r="B162" s="13" t="s">
        <v>27</v>
      </c>
      <c r="C162" s="14" t="s">
        <v>293</v>
      </c>
      <c r="D162" s="14" t="s">
        <v>29</v>
      </c>
      <c r="E162" s="14" t="s">
        <v>378</v>
      </c>
      <c r="F162" s="28" t="s">
        <v>379</v>
      </c>
      <c r="G162" s="14">
        <v>2</v>
      </c>
      <c r="H162" s="17">
        <v>43</v>
      </c>
      <c r="I162" s="17">
        <v>8.6</v>
      </c>
      <c r="J162" s="17">
        <v>25.8</v>
      </c>
      <c r="K162" s="36">
        <v>42000</v>
      </c>
      <c r="L162" s="27">
        <v>10000</v>
      </c>
      <c r="M162" s="27">
        <v>7200</v>
      </c>
      <c r="N162" s="27">
        <v>15034</v>
      </c>
      <c r="O162" s="27">
        <v>27720.55</v>
      </c>
      <c r="P162" s="27">
        <v>2000</v>
      </c>
      <c r="Q162" s="13">
        <f t="shared" si="13"/>
        <v>57954.55</v>
      </c>
      <c r="R162" s="13">
        <f t="shared" si="14"/>
        <v>28977.275</v>
      </c>
      <c r="S162" s="13">
        <v>42000</v>
      </c>
      <c r="T162" s="49">
        <f t="shared" si="16"/>
        <v>-13022.725</v>
      </c>
      <c r="U162" s="27"/>
      <c r="V162" s="62">
        <v>15247533729</v>
      </c>
      <c r="W162" s="62">
        <v>13848451135</v>
      </c>
      <c r="X162" s="27"/>
      <c r="Y162" s="27"/>
      <c r="Z162" s="27"/>
    </row>
    <row r="163" ht="15" spans="1:26">
      <c r="A163" s="13">
        <v>161</v>
      </c>
      <c r="B163" s="13" t="s">
        <v>27</v>
      </c>
      <c r="C163" s="14" t="s">
        <v>293</v>
      </c>
      <c r="D163" s="14" t="s">
        <v>29</v>
      </c>
      <c r="E163" s="14" t="s">
        <v>380</v>
      </c>
      <c r="F163" s="28" t="s">
        <v>381</v>
      </c>
      <c r="G163" s="14">
        <v>2</v>
      </c>
      <c r="H163" s="17">
        <v>48</v>
      </c>
      <c r="I163" s="17">
        <v>9.6</v>
      </c>
      <c r="J163" s="17">
        <v>28.8</v>
      </c>
      <c r="K163" s="36">
        <f>J163*1000+I163*500</f>
        <v>33600</v>
      </c>
      <c r="L163" s="27">
        <v>0</v>
      </c>
      <c r="M163" s="27">
        <v>0</v>
      </c>
      <c r="N163" s="27">
        <v>24000</v>
      </c>
      <c r="O163" s="27">
        <v>29384.07</v>
      </c>
      <c r="P163" s="27">
        <v>13400</v>
      </c>
      <c r="Q163" s="13">
        <f t="shared" si="13"/>
        <v>39984.07</v>
      </c>
      <c r="R163" s="13">
        <f t="shared" si="14"/>
        <v>19992.035</v>
      </c>
      <c r="S163" s="13">
        <v>0</v>
      </c>
      <c r="T163" s="49">
        <f t="shared" si="16"/>
        <v>3192.035</v>
      </c>
      <c r="U163" s="27"/>
      <c r="V163" s="62">
        <v>15247533729</v>
      </c>
      <c r="W163" s="62">
        <v>15750455927</v>
      </c>
      <c r="X163" s="27"/>
      <c r="Y163" s="27"/>
      <c r="Z163" s="27"/>
    </row>
    <row r="164" ht="15" spans="1:26">
      <c r="A164" s="13">
        <v>162</v>
      </c>
      <c r="B164" s="13" t="s">
        <v>27</v>
      </c>
      <c r="C164" s="14" t="s">
        <v>293</v>
      </c>
      <c r="D164" s="14" t="s">
        <v>29</v>
      </c>
      <c r="E164" s="14" t="s">
        <v>382</v>
      </c>
      <c r="F164" s="28" t="s">
        <v>383</v>
      </c>
      <c r="G164" s="14">
        <v>6</v>
      </c>
      <c r="H164" s="17">
        <v>32</v>
      </c>
      <c r="I164" s="17">
        <v>6.4</v>
      </c>
      <c r="J164" s="17">
        <v>19.2</v>
      </c>
      <c r="K164" s="36">
        <v>50000</v>
      </c>
      <c r="L164" s="27">
        <v>44000</v>
      </c>
      <c r="M164" s="27">
        <v>9000</v>
      </c>
      <c r="N164" s="27">
        <v>16000</v>
      </c>
      <c r="O164" s="27">
        <v>39287.42</v>
      </c>
      <c r="P164" s="27">
        <v>8650</v>
      </c>
      <c r="Q164" s="13">
        <f t="shared" si="13"/>
        <v>99637.42</v>
      </c>
      <c r="R164" s="13">
        <f t="shared" si="14"/>
        <v>16606.2366666667</v>
      </c>
      <c r="S164" s="13">
        <v>0</v>
      </c>
      <c r="T164" s="49">
        <f t="shared" si="16"/>
        <v>8272.90333333333</v>
      </c>
      <c r="U164" s="27"/>
      <c r="V164" s="62">
        <v>15247533729</v>
      </c>
      <c r="W164" s="62">
        <v>15124771302</v>
      </c>
      <c r="X164" s="27"/>
      <c r="Y164" s="27"/>
      <c r="Z164" s="27"/>
    </row>
    <row r="165" ht="15" spans="1:26">
      <c r="A165" s="13">
        <v>163</v>
      </c>
      <c r="B165" s="13" t="s">
        <v>27</v>
      </c>
      <c r="C165" s="14" t="s">
        <v>293</v>
      </c>
      <c r="D165" s="14" t="s">
        <v>29</v>
      </c>
      <c r="E165" s="14" t="s">
        <v>384</v>
      </c>
      <c r="F165" s="28" t="s">
        <v>385</v>
      </c>
      <c r="G165" s="14">
        <v>2</v>
      </c>
      <c r="H165" s="17">
        <v>37</v>
      </c>
      <c r="I165" s="17">
        <v>7.4</v>
      </c>
      <c r="J165" s="17">
        <v>22.2</v>
      </c>
      <c r="K165" s="36">
        <v>35000</v>
      </c>
      <c r="L165" s="27">
        <v>14000</v>
      </c>
      <c r="M165" s="27">
        <v>0</v>
      </c>
      <c r="N165" s="27">
        <v>49000</v>
      </c>
      <c r="O165" s="27">
        <v>16553.88</v>
      </c>
      <c r="P165" s="27">
        <v>28400</v>
      </c>
      <c r="Q165" s="13">
        <f t="shared" si="13"/>
        <v>51153.88</v>
      </c>
      <c r="R165" s="13">
        <f t="shared" si="14"/>
        <v>25576.94</v>
      </c>
      <c r="S165" s="13">
        <v>0</v>
      </c>
      <c r="T165" s="49">
        <f t="shared" si="16"/>
        <v>8076.94</v>
      </c>
      <c r="U165" s="27"/>
      <c r="V165" s="62">
        <v>15247533729</v>
      </c>
      <c r="W165" s="62">
        <v>15047521207</v>
      </c>
      <c r="X165" s="27"/>
      <c r="Y165" s="27"/>
      <c r="Z165" s="27"/>
    </row>
    <row r="166" ht="15" spans="1:26">
      <c r="A166" s="13">
        <v>164</v>
      </c>
      <c r="B166" s="13" t="s">
        <v>27</v>
      </c>
      <c r="C166" s="14" t="s">
        <v>293</v>
      </c>
      <c r="D166" s="14" t="s">
        <v>29</v>
      </c>
      <c r="E166" s="14" t="s">
        <v>386</v>
      </c>
      <c r="F166" s="28" t="s">
        <v>387</v>
      </c>
      <c r="G166" s="14">
        <v>2</v>
      </c>
      <c r="H166" s="17">
        <v>12</v>
      </c>
      <c r="I166" s="17">
        <v>2.4</v>
      </c>
      <c r="J166" s="17">
        <v>7.2</v>
      </c>
      <c r="K166" s="36">
        <v>29500</v>
      </c>
      <c r="L166" s="27">
        <v>38000</v>
      </c>
      <c r="M166" s="27">
        <v>0</v>
      </c>
      <c r="N166" s="27">
        <v>6000</v>
      </c>
      <c r="O166" s="27">
        <v>5209.02</v>
      </c>
      <c r="P166" s="27">
        <v>3600</v>
      </c>
      <c r="Q166" s="13">
        <f t="shared" si="13"/>
        <v>45609.02</v>
      </c>
      <c r="R166" s="13">
        <f t="shared" si="14"/>
        <v>22804.51</v>
      </c>
      <c r="S166" s="13">
        <v>0</v>
      </c>
      <c r="T166" s="49">
        <f t="shared" si="16"/>
        <v>8054.51</v>
      </c>
      <c r="U166" s="27"/>
      <c r="V166" s="62">
        <v>15247533729</v>
      </c>
      <c r="W166" s="62">
        <v>18747871947</v>
      </c>
      <c r="X166" s="27"/>
      <c r="Y166" s="27"/>
      <c r="Z166" s="27"/>
    </row>
    <row r="167" ht="15" spans="1:26">
      <c r="A167" s="13">
        <v>165</v>
      </c>
      <c r="B167" s="13" t="s">
        <v>27</v>
      </c>
      <c r="C167" s="14" t="s">
        <v>293</v>
      </c>
      <c r="D167" s="14" t="s">
        <v>29</v>
      </c>
      <c r="E167" s="14" t="s">
        <v>388</v>
      </c>
      <c r="F167" s="28" t="s">
        <v>389</v>
      </c>
      <c r="G167" s="14">
        <v>4</v>
      </c>
      <c r="H167" s="17">
        <v>43</v>
      </c>
      <c r="I167" s="17">
        <v>8.6</v>
      </c>
      <c r="J167" s="17">
        <v>25.8</v>
      </c>
      <c r="K167" s="36">
        <v>60000</v>
      </c>
      <c r="L167" s="27">
        <v>13100</v>
      </c>
      <c r="M167" s="27">
        <v>3600</v>
      </c>
      <c r="N167" s="27">
        <v>63500</v>
      </c>
      <c r="O167" s="27">
        <v>35106.95</v>
      </c>
      <c r="P167" s="27">
        <v>22250</v>
      </c>
      <c r="Q167" s="13">
        <f t="shared" si="13"/>
        <v>93056.95</v>
      </c>
      <c r="R167" s="13">
        <f t="shared" si="14"/>
        <v>23264.2375</v>
      </c>
      <c r="S167" s="13">
        <v>0</v>
      </c>
      <c r="T167" s="49">
        <f t="shared" si="16"/>
        <v>8264.2375</v>
      </c>
      <c r="U167" s="27"/>
      <c r="V167" s="62">
        <v>15247533729</v>
      </c>
      <c r="W167" s="62">
        <v>13847561325</v>
      </c>
      <c r="X167" s="27"/>
      <c r="Y167" s="27"/>
      <c r="Z167" s="27"/>
    </row>
    <row r="168" ht="15" spans="1:26">
      <c r="A168" s="13">
        <v>166</v>
      </c>
      <c r="B168" s="13" t="s">
        <v>27</v>
      </c>
      <c r="C168" s="14" t="s">
        <v>293</v>
      </c>
      <c r="D168" s="14" t="s">
        <v>29</v>
      </c>
      <c r="E168" s="14" t="s">
        <v>390</v>
      </c>
      <c r="F168" s="28" t="s">
        <v>391</v>
      </c>
      <c r="G168" s="14">
        <v>2</v>
      </c>
      <c r="H168" s="17">
        <v>42</v>
      </c>
      <c r="I168" s="17">
        <v>8.4</v>
      </c>
      <c r="J168" s="17">
        <v>25.2</v>
      </c>
      <c r="K168" s="36">
        <f t="shared" ref="K168:K172" si="19">J168*1000+I168*500</f>
        <v>29400</v>
      </c>
      <c r="L168" s="27">
        <v>8000</v>
      </c>
      <c r="M168" s="27">
        <v>28000</v>
      </c>
      <c r="N168" s="27">
        <v>0</v>
      </c>
      <c r="O168" s="27">
        <v>8736.41</v>
      </c>
      <c r="P168" s="27">
        <v>0</v>
      </c>
      <c r="Q168" s="13">
        <f t="shared" si="13"/>
        <v>44736.41</v>
      </c>
      <c r="R168" s="13">
        <f t="shared" si="14"/>
        <v>22368.205</v>
      </c>
      <c r="S168" s="13">
        <v>0</v>
      </c>
      <c r="T168" s="49">
        <f t="shared" si="16"/>
        <v>7668.205</v>
      </c>
      <c r="U168" s="27"/>
      <c r="V168" s="62">
        <v>15247533729</v>
      </c>
      <c r="W168" s="62">
        <v>15204896935</v>
      </c>
      <c r="X168" s="27"/>
      <c r="Y168" s="27"/>
      <c r="Z168" s="27"/>
    </row>
    <row r="169" ht="15" spans="1:26">
      <c r="A169" s="13">
        <v>167</v>
      </c>
      <c r="B169" s="13" t="s">
        <v>27</v>
      </c>
      <c r="C169" s="14" t="s">
        <v>293</v>
      </c>
      <c r="D169" s="14" t="s">
        <v>29</v>
      </c>
      <c r="E169" s="14" t="s">
        <v>392</v>
      </c>
      <c r="F169" s="28" t="s">
        <v>393</v>
      </c>
      <c r="G169" s="14">
        <v>2</v>
      </c>
      <c r="H169" s="17">
        <v>18</v>
      </c>
      <c r="I169" s="17">
        <v>3.6</v>
      </c>
      <c r="J169" s="17">
        <v>10.8</v>
      </c>
      <c r="K169" s="36">
        <v>20000</v>
      </c>
      <c r="L169" s="27">
        <v>0</v>
      </c>
      <c r="M169" s="27">
        <v>0</v>
      </c>
      <c r="N169" s="27">
        <v>27356</v>
      </c>
      <c r="O169" s="27">
        <v>16093.79</v>
      </c>
      <c r="P169" s="27">
        <v>7400</v>
      </c>
      <c r="Q169" s="13">
        <f t="shared" si="13"/>
        <v>36049.79</v>
      </c>
      <c r="R169" s="13">
        <f t="shared" si="14"/>
        <v>18024.895</v>
      </c>
      <c r="S169" s="13">
        <v>0</v>
      </c>
      <c r="T169" s="49">
        <f t="shared" si="16"/>
        <v>8024.895</v>
      </c>
      <c r="U169" s="27"/>
      <c r="V169" s="62">
        <v>15247533729</v>
      </c>
      <c r="W169" s="62">
        <v>15943476485</v>
      </c>
      <c r="X169" s="27"/>
      <c r="Y169" s="27"/>
      <c r="Z169" s="27"/>
    </row>
    <row r="170" ht="15" spans="1:26">
      <c r="A170" s="13">
        <v>168</v>
      </c>
      <c r="B170" s="13" t="s">
        <v>27</v>
      </c>
      <c r="C170" s="14" t="s">
        <v>293</v>
      </c>
      <c r="D170" s="14" t="s">
        <v>29</v>
      </c>
      <c r="E170" s="14" t="s">
        <v>394</v>
      </c>
      <c r="F170" s="28" t="s">
        <v>395</v>
      </c>
      <c r="G170" s="14">
        <v>4</v>
      </c>
      <c r="H170" s="17">
        <v>22</v>
      </c>
      <c r="I170" s="17">
        <v>17.6</v>
      </c>
      <c r="J170" s="17">
        <v>13.2</v>
      </c>
      <c r="K170" s="36">
        <v>46500</v>
      </c>
      <c r="L170" s="27">
        <v>62000</v>
      </c>
      <c r="M170" s="27">
        <v>0</v>
      </c>
      <c r="N170" s="27">
        <v>11000</v>
      </c>
      <c r="O170" s="27">
        <v>12955.21</v>
      </c>
      <c r="P170" s="27">
        <v>6600</v>
      </c>
      <c r="Q170" s="13">
        <f t="shared" si="13"/>
        <v>79355.21</v>
      </c>
      <c r="R170" s="13">
        <f t="shared" si="14"/>
        <v>19838.8025</v>
      </c>
      <c r="S170" s="13">
        <v>0</v>
      </c>
      <c r="T170" s="49">
        <f t="shared" si="16"/>
        <v>8213.8025</v>
      </c>
      <c r="U170" s="27"/>
      <c r="V170" s="62">
        <v>15247533729</v>
      </c>
      <c r="W170" s="62">
        <v>15902231541</v>
      </c>
      <c r="X170" s="27"/>
      <c r="Y170" s="27"/>
      <c r="Z170" s="27"/>
    </row>
    <row r="171" ht="15" spans="1:26">
      <c r="A171" s="13">
        <v>169</v>
      </c>
      <c r="B171" s="13" t="s">
        <v>27</v>
      </c>
      <c r="C171" s="14" t="s">
        <v>293</v>
      </c>
      <c r="D171" s="14" t="s">
        <v>29</v>
      </c>
      <c r="E171" s="14" t="s">
        <v>396</v>
      </c>
      <c r="F171" s="28" t="s">
        <v>397</v>
      </c>
      <c r="G171" s="14">
        <v>4</v>
      </c>
      <c r="H171" s="17">
        <v>100</v>
      </c>
      <c r="I171" s="17">
        <v>20</v>
      </c>
      <c r="J171" s="17">
        <v>60</v>
      </c>
      <c r="K171" s="36">
        <f t="shared" si="19"/>
        <v>70000</v>
      </c>
      <c r="L171" s="27">
        <v>20500</v>
      </c>
      <c r="M171" s="27">
        <v>14400</v>
      </c>
      <c r="N171" s="27">
        <v>45000</v>
      </c>
      <c r="O171" s="27">
        <v>32147.93</v>
      </c>
      <c r="P171" s="27">
        <v>24900</v>
      </c>
      <c r="Q171" s="13">
        <f t="shared" si="13"/>
        <v>87147.93</v>
      </c>
      <c r="R171" s="13">
        <f t="shared" si="14"/>
        <v>21786.9825</v>
      </c>
      <c r="S171" s="13">
        <v>0</v>
      </c>
      <c r="T171" s="49">
        <f t="shared" si="16"/>
        <v>4286.9825</v>
      </c>
      <c r="U171" s="27"/>
      <c r="V171" s="62">
        <v>15247533729</v>
      </c>
      <c r="W171" s="62">
        <v>15886020813</v>
      </c>
      <c r="X171" s="27"/>
      <c r="Y171" s="27"/>
      <c r="Z171" s="27"/>
    </row>
    <row r="172" ht="15" spans="1:26">
      <c r="A172" s="13">
        <v>170</v>
      </c>
      <c r="B172" s="13" t="s">
        <v>27</v>
      </c>
      <c r="C172" s="14" t="s">
        <v>293</v>
      </c>
      <c r="D172" s="14" t="s">
        <v>29</v>
      </c>
      <c r="E172" s="14" t="s">
        <v>398</v>
      </c>
      <c r="F172" s="28" t="s">
        <v>399</v>
      </c>
      <c r="G172" s="14">
        <v>5</v>
      </c>
      <c r="H172" s="17">
        <v>60</v>
      </c>
      <c r="I172" s="17">
        <v>12</v>
      </c>
      <c r="J172" s="17">
        <v>36</v>
      </c>
      <c r="K172" s="36">
        <f t="shared" si="19"/>
        <v>42000</v>
      </c>
      <c r="L172" s="27">
        <v>16600</v>
      </c>
      <c r="M172" s="27">
        <v>1800</v>
      </c>
      <c r="N172" s="27">
        <v>22068</v>
      </c>
      <c r="O172" s="27">
        <v>48629.06</v>
      </c>
      <c r="P172" s="27">
        <v>7200</v>
      </c>
      <c r="Q172" s="13">
        <f t="shared" si="13"/>
        <v>81897.06</v>
      </c>
      <c r="R172" s="13">
        <f t="shared" si="14"/>
        <v>16379.412</v>
      </c>
      <c r="S172" s="13">
        <v>0</v>
      </c>
      <c r="T172" s="49">
        <f t="shared" si="16"/>
        <v>7979.412</v>
      </c>
      <c r="U172" s="27"/>
      <c r="V172" s="62">
        <v>15247533729</v>
      </c>
      <c r="W172" s="62">
        <v>18847515021</v>
      </c>
      <c r="X172" s="27"/>
      <c r="Y172" s="27"/>
      <c r="Z172" s="27"/>
    </row>
    <row r="173" ht="15" spans="1:26">
      <c r="A173" s="13">
        <v>171</v>
      </c>
      <c r="B173" s="13" t="s">
        <v>27</v>
      </c>
      <c r="C173" s="14" t="s">
        <v>293</v>
      </c>
      <c r="D173" s="14" t="s">
        <v>29</v>
      </c>
      <c r="E173" s="14" t="s">
        <v>400</v>
      </c>
      <c r="F173" s="28" t="s">
        <v>401</v>
      </c>
      <c r="G173" s="14">
        <v>3</v>
      </c>
      <c r="H173" s="17">
        <v>20</v>
      </c>
      <c r="I173" s="17">
        <v>4</v>
      </c>
      <c r="J173" s="17">
        <v>12</v>
      </c>
      <c r="K173" s="36">
        <v>45500</v>
      </c>
      <c r="L173" s="27">
        <v>29000</v>
      </c>
      <c r="M173" s="27">
        <v>10800</v>
      </c>
      <c r="N173" s="27">
        <v>9000</v>
      </c>
      <c r="O173" s="27">
        <v>26749.29</v>
      </c>
      <c r="P173" s="27">
        <v>5400</v>
      </c>
      <c r="Q173" s="13">
        <f t="shared" si="13"/>
        <v>70149.29</v>
      </c>
      <c r="R173" s="13">
        <f t="shared" si="14"/>
        <v>23383.0966666667</v>
      </c>
      <c r="S173" s="13">
        <v>0</v>
      </c>
      <c r="T173" s="49">
        <f t="shared" si="16"/>
        <v>8216.43</v>
      </c>
      <c r="U173" s="27"/>
      <c r="V173" s="62">
        <v>15247533729</v>
      </c>
      <c r="W173" s="62">
        <v>15894882453</v>
      </c>
      <c r="X173" s="27"/>
      <c r="Y173" s="27"/>
      <c r="Z173" s="27"/>
    </row>
    <row r="174" ht="15" spans="1:26">
      <c r="A174" s="13">
        <v>172</v>
      </c>
      <c r="B174" s="13" t="s">
        <v>27</v>
      </c>
      <c r="C174" s="14" t="s">
        <v>293</v>
      </c>
      <c r="D174" s="14" t="s">
        <v>29</v>
      </c>
      <c r="E174" s="14" t="s">
        <v>402</v>
      </c>
      <c r="F174" s="28" t="s">
        <v>403</v>
      </c>
      <c r="G174" s="14">
        <v>5</v>
      </c>
      <c r="H174" s="17">
        <v>20</v>
      </c>
      <c r="I174" s="17">
        <v>4</v>
      </c>
      <c r="J174" s="17">
        <v>12</v>
      </c>
      <c r="K174" s="36">
        <v>46000</v>
      </c>
      <c r="L174" s="27">
        <v>27000</v>
      </c>
      <c r="M174" s="27">
        <v>27000</v>
      </c>
      <c r="N174" s="27">
        <v>3356</v>
      </c>
      <c r="O174" s="27">
        <v>29407.76</v>
      </c>
      <c r="P174" s="27">
        <v>0</v>
      </c>
      <c r="Q174" s="13">
        <f t="shared" si="13"/>
        <v>86763.76</v>
      </c>
      <c r="R174" s="13">
        <f t="shared" si="14"/>
        <v>17352.752</v>
      </c>
      <c r="S174" s="13">
        <v>0</v>
      </c>
      <c r="T174" s="49">
        <f t="shared" si="16"/>
        <v>8152.752</v>
      </c>
      <c r="U174" s="27"/>
      <c r="V174" s="62">
        <v>15247533729</v>
      </c>
      <c r="W174" s="62">
        <v>15848854490</v>
      </c>
      <c r="X174" s="27"/>
      <c r="Y174" s="27"/>
      <c r="Z174" s="27"/>
    </row>
    <row r="175" ht="15" spans="1:26">
      <c r="A175" s="13">
        <v>173</v>
      </c>
      <c r="B175" s="13" t="s">
        <v>27</v>
      </c>
      <c r="C175" s="14" t="s">
        <v>293</v>
      </c>
      <c r="D175" s="14" t="s">
        <v>29</v>
      </c>
      <c r="E175" s="14" t="s">
        <v>404</v>
      </c>
      <c r="F175" s="28" t="s">
        <v>405</v>
      </c>
      <c r="G175" s="14">
        <v>7</v>
      </c>
      <c r="H175" s="17">
        <v>172</v>
      </c>
      <c r="I175" s="17">
        <v>34.4</v>
      </c>
      <c r="J175" s="17">
        <v>103.2</v>
      </c>
      <c r="K175" s="36">
        <f>J175*1000+I175*500</f>
        <v>120400</v>
      </c>
      <c r="L175" s="27">
        <v>65000</v>
      </c>
      <c r="M175" s="27">
        <v>3600</v>
      </c>
      <c r="N175" s="27">
        <v>52032</v>
      </c>
      <c r="O175" s="27">
        <v>41997.45</v>
      </c>
      <c r="P175" s="27">
        <v>22000</v>
      </c>
      <c r="Q175" s="13">
        <f t="shared" si="13"/>
        <v>140629.45</v>
      </c>
      <c r="R175" s="13">
        <f t="shared" si="14"/>
        <v>20089.9214285714</v>
      </c>
      <c r="S175" s="13">
        <v>0</v>
      </c>
      <c r="T175" s="49">
        <f t="shared" si="16"/>
        <v>2889.92142857143</v>
      </c>
      <c r="U175" s="27"/>
      <c r="V175" s="62">
        <v>15247533729</v>
      </c>
      <c r="W175" s="62">
        <v>15247533729</v>
      </c>
      <c r="X175" s="27"/>
      <c r="Y175" s="27"/>
      <c r="Z175" s="27"/>
    </row>
    <row r="176" ht="15" spans="1:26">
      <c r="A176" s="13">
        <v>174</v>
      </c>
      <c r="B176" s="13" t="s">
        <v>27</v>
      </c>
      <c r="C176" s="14" t="s">
        <v>293</v>
      </c>
      <c r="D176" s="14" t="s">
        <v>29</v>
      </c>
      <c r="E176" s="14" t="s">
        <v>406</v>
      </c>
      <c r="F176" s="28" t="s">
        <v>407</v>
      </c>
      <c r="G176" s="14">
        <v>2</v>
      </c>
      <c r="H176" s="17">
        <v>13</v>
      </c>
      <c r="I176" s="17">
        <v>2.6</v>
      </c>
      <c r="J176" s="17">
        <v>7.8</v>
      </c>
      <c r="K176" s="36">
        <v>12000</v>
      </c>
      <c r="L176" s="27">
        <v>0</v>
      </c>
      <c r="M176" s="27">
        <v>0</v>
      </c>
      <c r="N176" s="27">
        <v>21017</v>
      </c>
      <c r="O176" s="27">
        <v>11774.89</v>
      </c>
      <c r="P176" s="27">
        <v>4600</v>
      </c>
      <c r="Q176" s="13">
        <f t="shared" si="13"/>
        <v>28191.89</v>
      </c>
      <c r="R176" s="13">
        <f t="shared" si="14"/>
        <v>14095.945</v>
      </c>
      <c r="S176" s="13">
        <v>0</v>
      </c>
      <c r="T176" s="49">
        <f t="shared" si="16"/>
        <v>8095.945</v>
      </c>
      <c r="U176" s="27"/>
      <c r="V176" s="62">
        <v>15247533729</v>
      </c>
      <c r="W176" s="62">
        <v>18892245110</v>
      </c>
      <c r="X176" s="27"/>
      <c r="Y176" s="27"/>
      <c r="Z176" s="27"/>
    </row>
    <row r="177" ht="15" spans="1:26">
      <c r="A177" s="13">
        <v>175</v>
      </c>
      <c r="B177" s="13" t="s">
        <v>27</v>
      </c>
      <c r="C177" s="14" t="s">
        <v>293</v>
      </c>
      <c r="D177" s="14" t="s">
        <v>29</v>
      </c>
      <c r="E177" s="14" t="s">
        <v>408</v>
      </c>
      <c r="F177" s="28" t="s">
        <v>409</v>
      </c>
      <c r="G177" s="14">
        <v>3</v>
      </c>
      <c r="H177" s="17">
        <v>18</v>
      </c>
      <c r="I177" s="17">
        <v>3.6</v>
      </c>
      <c r="J177" s="17">
        <v>10.8</v>
      </c>
      <c r="K177" s="36">
        <v>52000</v>
      </c>
      <c r="L177" s="27">
        <v>40000</v>
      </c>
      <c r="M177" s="27">
        <v>0</v>
      </c>
      <c r="N177" s="27">
        <v>9178</v>
      </c>
      <c r="O177" s="27">
        <v>31406.78</v>
      </c>
      <c r="P177" s="27">
        <v>4500</v>
      </c>
      <c r="Q177" s="13">
        <f t="shared" si="13"/>
        <v>76084.78</v>
      </c>
      <c r="R177" s="13">
        <f t="shared" si="14"/>
        <v>25361.5933333333</v>
      </c>
      <c r="S177" s="13">
        <v>0</v>
      </c>
      <c r="T177" s="49">
        <f t="shared" si="16"/>
        <v>8028.26</v>
      </c>
      <c r="U177" s="27"/>
      <c r="V177" s="62">
        <v>15247533729</v>
      </c>
      <c r="W177" s="62">
        <v>15204871360</v>
      </c>
      <c r="X177" s="27"/>
      <c r="Y177" s="27"/>
      <c r="Z177" s="27"/>
    </row>
    <row r="178" ht="15" spans="1:26">
      <c r="A178" s="13">
        <v>176</v>
      </c>
      <c r="B178" s="13" t="s">
        <v>27</v>
      </c>
      <c r="C178" s="14" t="s">
        <v>293</v>
      </c>
      <c r="D178" s="14" t="s">
        <v>29</v>
      </c>
      <c r="E178" s="14" t="s">
        <v>410</v>
      </c>
      <c r="F178" s="28" t="s">
        <v>411</v>
      </c>
      <c r="G178" s="14">
        <v>5</v>
      </c>
      <c r="H178" s="17">
        <v>48</v>
      </c>
      <c r="I178" s="17">
        <v>9.6</v>
      </c>
      <c r="J178" s="17">
        <v>28.8</v>
      </c>
      <c r="K178" s="36">
        <f>J178*1200+I178*800</f>
        <v>42240</v>
      </c>
      <c r="L178" s="27">
        <v>47500</v>
      </c>
      <c r="M178" s="27">
        <v>0</v>
      </c>
      <c r="N178" s="27">
        <v>21000</v>
      </c>
      <c r="O178" s="27">
        <v>17907.34</v>
      </c>
      <c r="P178" s="27">
        <v>8200</v>
      </c>
      <c r="Q178" s="13">
        <f t="shared" si="13"/>
        <v>78207.34</v>
      </c>
      <c r="R178" s="13">
        <f t="shared" si="14"/>
        <v>15641.468</v>
      </c>
      <c r="S178" s="13">
        <v>0</v>
      </c>
      <c r="T178" s="49">
        <f t="shared" si="16"/>
        <v>7193.468</v>
      </c>
      <c r="U178" s="27"/>
      <c r="V178" s="62">
        <v>15247533729</v>
      </c>
      <c r="W178" s="62">
        <v>13739992769</v>
      </c>
      <c r="X178" s="27"/>
      <c r="Y178" s="27"/>
      <c r="Z178" s="27"/>
    </row>
    <row r="179" ht="15" spans="1:26">
      <c r="A179" s="13">
        <v>177</v>
      </c>
      <c r="B179" s="13" t="s">
        <v>27</v>
      </c>
      <c r="C179" s="14" t="s">
        <v>293</v>
      </c>
      <c r="D179" s="14" t="s">
        <v>29</v>
      </c>
      <c r="E179" s="14" t="s">
        <v>412</v>
      </c>
      <c r="F179" s="28" t="s">
        <v>413</v>
      </c>
      <c r="G179" s="14">
        <v>3</v>
      </c>
      <c r="H179" s="17">
        <v>24</v>
      </c>
      <c r="I179" s="17">
        <v>4.8</v>
      </c>
      <c r="J179" s="17">
        <v>14.4</v>
      </c>
      <c r="K179" s="36">
        <v>31500</v>
      </c>
      <c r="L179" s="27">
        <v>31500</v>
      </c>
      <c r="M179" s="27">
        <v>9000</v>
      </c>
      <c r="N179" s="27">
        <v>16195</v>
      </c>
      <c r="O179" s="27">
        <v>6521.37</v>
      </c>
      <c r="P179" s="27">
        <v>7200</v>
      </c>
      <c r="Q179" s="13">
        <f t="shared" si="13"/>
        <v>56016.37</v>
      </c>
      <c r="R179" s="13">
        <f t="shared" si="14"/>
        <v>18672.1233333333</v>
      </c>
      <c r="S179" s="13">
        <v>0</v>
      </c>
      <c r="T179" s="49">
        <f t="shared" si="16"/>
        <v>8172.12333333333</v>
      </c>
      <c r="U179" s="27"/>
      <c r="V179" s="62">
        <v>15247533729</v>
      </c>
      <c r="W179" s="62">
        <v>15114798968</v>
      </c>
      <c r="X179" s="27"/>
      <c r="Y179" s="27"/>
      <c r="Z179" s="27"/>
    </row>
    <row r="180" ht="15" spans="1:26">
      <c r="A180" s="13">
        <v>178</v>
      </c>
      <c r="B180" s="13" t="s">
        <v>27</v>
      </c>
      <c r="C180" s="14" t="s">
        <v>293</v>
      </c>
      <c r="D180" s="14" t="s">
        <v>29</v>
      </c>
      <c r="E180" s="14" t="s">
        <v>414</v>
      </c>
      <c r="F180" s="28" t="s">
        <v>415</v>
      </c>
      <c r="G180" s="14">
        <v>2</v>
      </c>
      <c r="H180" s="17">
        <v>12</v>
      </c>
      <c r="I180" s="17">
        <v>2.4</v>
      </c>
      <c r="J180" s="17">
        <v>7.2</v>
      </c>
      <c r="K180" s="36">
        <f>J180*1000+I180*500</f>
        <v>8400</v>
      </c>
      <c r="L180" s="27">
        <v>0</v>
      </c>
      <c r="M180" s="27">
        <v>0</v>
      </c>
      <c r="N180" s="27">
        <v>6000</v>
      </c>
      <c r="O180" s="27">
        <v>22149.59</v>
      </c>
      <c r="P180" s="27">
        <v>3600</v>
      </c>
      <c r="Q180" s="13">
        <f t="shared" si="13"/>
        <v>24549.59</v>
      </c>
      <c r="R180" s="13">
        <f t="shared" si="14"/>
        <v>12274.795</v>
      </c>
      <c r="S180" s="13">
        <v>0</v>
      </c>
      <c r="T180" s="49">
        <f t="shared" si="16"/>
        <v>8074.795</v>
      </c>
      <c r="U180" s="27"/>
      <c r="V180" s="62">
        <v>15247533729</v>
      </c>
      <c r="W180" s="62">
        <v>15149926774</v>
      </c>
      <c r="X180" s="27"/>
      <c r="Y180" s="27"/>
      <c r="Z180" s="27"/>
    </row>
    <row r="181" ht="15" spans="1:26">
      <c r="A181" s="13">
        <v>179</v>
      </c>
      <c r="B181" s="13" t="s">
        <v>27</v>
      </c>
      <c r="C181" s="14" t="s">
        <v>293</v>
      </c>
      <c r="D181" s="14" t="s">
        <v>139</v>
      </c>
      <c r="E181" s="14" t="s">
        <v>416</v>
      </c>
      <c r="F181" s="28" t="s">
        <v>417</v>
      </c>
      <c r="G181" s="14">
        <v>2</v>
      </c>
      <c r="H181" s="17">
        <v>36</v>
      </c>
      <c r="I181" s="17">
        <v>7.2</v>
      </c>
      <c r="J181" s="17">
        <v>21.6</v>
      </c>
      <c r="K181" s="36">
        <f>J181*1000+I181*500</f>
        <v>25200</v>
      </c>
      <c r="L181" s="27">
        <v>0</v>
      </c>
      <c r="M181" s="27">
        <v>3600</v>
      </c>
      <c r="N181" s="27">
        <v>167000</v>
      </c>
      <c r="O181" s="27">
        <v>7368.25</v>
      </c>
      <c r="P181" s="27">
        <v>153258</v>
      </c>
      <c r="Q181" s="13">
        <f t="shared" si="13"/>
        <v>24710.25</v>
      </c>
      <c r="R181" s="13">
        <f t="shared" si="14"/>
        <v>12355.125</v>
      </c>
      <c r="S181" s="13">
        <v>0</v>
      </c>
      <c r="T181" s="49">
        <f t="shared" si="16"/>
        <v>-244.875</v>
      </c>
      <c r="U181" s="27"/>
      <c r="V181" s="62">
        <v>15247533729</v>
      </c>
      <c r="W181" s="62">
        <v>13847458231</v>
      </c>
      <c r="X181" s="27"/>
      <c r="Y181" s="13" t="s">
        <v>56</v>
      </c>
      <c r="Z181" s="27"/>
    </row>
    <row r="182" ht="15" spans="1:26">
      <c r="A182" s="13">
        <v>180</v>
      </c>
      <c r="B182" s="13" t="s">
        <v>27</v>
      </c>
      <c r="C182" s="14" t="s">
        <v>418</v>
      </c>
      <c r="D182" s="14" t="s">
        <v>29</v>
      </c>
      <c r="E182" s="64" t="s">
        <v>419</v>
      </c>
      <c r="F182" s="67" t="s">
        <v>420</v>
      </c>
      <c r="G182" s="68" t="s">
        <v>421</v>
      </c>
      <c r="H182" s="24">
        <v>55</v>
      </c>
      <c r="I182" s="24">
        <v>16</v>
      </c>
      <c r="J182" s="24">
        <v>39</v>
      </c>
      <c r="K182" s="27">
        <v>47000</v>
      </c>
      <c r="L182" s="27">
        <v>25000</v>
      </c>
      <c r="M182" s="27"/>
      <c r="N182" s="27">
        <v>50000</v>
      </c>
      <c r="O182" s="27">
        <v>45131</v>
      </c>
      <c r="P182" s="27">
        <v>24000</v>
      </c>
      <c r="Q182" s="13">
        <f t="shared" si="13"/>
        <v>96131</v>
      </c>
      <c r="R182" s="13">
        <f t="shared" si="14"/>
        <v>16021.8333333333</v>
      </c>
      <c r="S182" s="27">
        <v>0</v>
      </c>
      <c r="T182" s="49">
        <f t="shared" si="16"/>
        <v>8188.5</v>
      </c>
      <c r="U182" s="27" t="s">
        <v>201</v>
      </c>
      <c r="V182" s="27">
        <v>15847524894</v>
      </c>
      <c r="W182" s="72">
        <v>15047491205</v>
      </c>
      <c r="X182" s="27"/>
      <c r="Y182" s="27"/>
      <c r="Z182" s="27"/>
    </row>
    <row r="183" ht="15" spans="1:26">
      <c r="A183" s="13">
        <v>181</v>
      </c>
      <c r="B183" s="13" t="s">
        <v>27</v>
      </c>
      <c r="C183" s="14" t="s">
        <v>418</v>
      </c>
      <c r="D183" s="14" t="s">
        <v>29</v>
      </c>
      <c r="E183" s="64" t="s">
        <v>422</v>
      </c>
      <c r="F183" s="67" t="s">
        <v>423</v>
      </c>
      <c r="G183" s="68" t="s">
        <v>424</v>
      </c>
      <c r="H183" s="24">
        <v>45</v>
      </c>
      <c r="I183" s="24">
        <v>25</v>
      </c>
      <c r="J183" s="24">
        <v>20</v>
      </c>
      <c r="K183" s="27">
        <v>32500</v>
      </c>
      <c r="L183" s="27">
        <v>4000</v>
      </c>
      <c r="M183" s="27"/>
      <c r="N183" s="27">
        <v>50000</v>
      </c>
      <c r="O183" s="27">
        <v>9866</v>
      </c>
      <c r="P183" s="27">
        <v>20000</v>
      </c>
      <c r="Q183" s="13">
        <f t="shared" si="13"/>
        <v>43866</v>
      </c>
      <c r="R183" s="13">
        <f t="shared" si="14"/>
        <v>21933</v>
      </c>
      <c r="S183" s="27">
        <v>0</v>
      </c>
      <c r="T183" s="49">
        <f t="shared" si="16"/>
        <v>5683</v>
      </c>
      <c r="U183" s="27" t="s">
        <v>201</v>
      </c>
      <c r="V183" s="27">
        <v>15847524894</v>
      </c>
      <c r="W183" s="73" t="s">
        <v>425</v>
      </c>
      <c r="X183" s="27"/>
      <c r="Y183" s="27"/>
      <c r="Z183" s="27"/>
    </row>
    <row r="184" ht="15" spans="1:26">
      <c r="A184" s="13">
        <v>182</v>
      </c>
      <c r="B184" s="13" t="s">
        <v>27</v>
      </c>
      <c r="C184" s="14" t="s">
        <v>418</v>
      </c>
      <c r="D184" s="14" t="s">
        <v>29</v>
      </c>
      <c r="E184" s="64" t="s">
        <v>426</v>
      </c>
      <c r="F184" s="67" t="s">
        <v>427</v>
      </c>
      <c r="G184" s="68" t="s">
        <v>421</v>
      </c>
      <c r="H184" s="24">
        <v>25</v>
      </c>
      <c r="I184" s="24">
        <v>13</v>
      </c>
      <c r="J184" s="24">
        <v>12</v>
      </c>
      <c r="K184" s="27">
        <v>18500</v>
      </c>
      <c r="L184" s="27">
        <v>34000</v>
      </c>
      <c r="M184" s="27">
        <v>9600</v>
      </c>
      <c r="N184" s="27">
        <v>17000</v>
      </c>
      <c r="O184" s="27">
        <v>14085.94</v>
      </c>
      <c r="P184" s="27">
        <v>6800</v>
      </c>
      <c r="Q184" s="13">
        <f t="shared" ref="Q184:Q207" si="20">L184+M184+N184+O184-P184</f>
        <v>67885.94</v>
      </c>
      <c r="R184" s="13">
        <f t="shared" ref="R184:R207" si="21">Q184/G184</f>
        <v>11314.3233333333</v>
      </c>
      <c r="S184" s="27">
        <v>0</v>
      </c>
      <c r="T184" s="49">
        <f t="shared" si="16"/>
        <v>8230.99</v>
      </c>
      <c r="U184" s="27" t="s">
        <v>201</v>
      </c>
      <c r="V184" s="27">
        <v>15847524894</v>
      </c>
      <c r="W184" s="73" t="s">
        <v>428</v>
      </c>
      <c r="X184" s="27"/>
      <c r="Y184" s="27"/>
      <c r="Z184" s="27"/>
    </row>
    <row r="185" ht="15" spans="1:26">
      <c r="A185" s="13">
        <v>183</v>
      </c>
      <c r="B185" s="13" t="s">
        <v>27</v>
      </c>
      <c r="C185" s="14" t="s">
        <v>418</v>
      </c>
      <c r="D185" s="14" t="s">
        <v>29</v>
      </c>
      <c r="E185" s="64" t="s">
        <v>429</v>
      </c>
      <c r="F185" s="67" t="s">
        <v>430</v>
      </c>
      <c r="G185" s="68" t="s">
        <v>431</v>
      </c>
      <c r="H185" s="24">
        <v>45</v>
      </c>
      <c r="I185" s="24">
        <v>27</v>
      </c>
      <c r="J185" s="24">
        <v>18</v>
      </c>
      <c r="K185" s="27">
        <v>31500</v>
      </c>
      <c r="L185" s="27">
        <v>23000</v>
      </c>
      <c r="M185" s="27">
        <v>8000</v>
      </c>
      <c r="N185" s="27">
        <v>15000</v>
      </c>
      <c r="O185" s="27">
        <v>16349.5</v>
      </c>
      <c r="P185" s="27">
        <v>6000</v>
      </c>
      <c r="Q185" s="13">
        <f t="shared" si="20"/>
        <v>56349.5</v>
      </c>
      <c r="R185" s="13">
        <f t="shared" si="21"/>
        <v>18783.1666666667</v>
      </c>
      <c r="S185" s="27">
        <v>0</v>
      </c>
      <c r="T185" s="49">
        <f t="shared" si="16"/>
        <v>8283.16666666667</v>
      </c>
      <c r="U185" s="27" t="s">
        <v>201</v>
      </c>
      <c r="V185" s="27">
        <v>15847524894</v>
      </c>
      <c r="W185" s="72">
        <v>18247536825</v>
      </c>
      <c r="X185" s="27"/>
      <c r="Y185" s="27"/>
      <c r="Z185" s="27"/>
    </row>
    <row r="186" ht="14.5" spans="1:26">
      <c r="A186" s="13">
        <v>184</v>
      </c>
      <c r="B186" s="13" t="s">
        <v>27</v>
      </c>
      <c r="C186" s="14" t="s">
        <v>418</v>
      </c>
      <c r="D186" s="14" t="s">
        <v>29</v>
      </c>
      <c r="E186" s="64" t="s">
        <v>432</v>
      </c>
      <c r="F186" s="67" t="s">
        <v>433</v>
      </c>
      <c r="G186" s="68" t="s">
        <v>434</v>
      </c>
      <c r="H186" s="74">
        <v>40</v>
      </c>
      <c r="I186" s="74">
        <v>32</v>
      </c>
      <c r="J186" s="24">
        <v>8</v>
      </c>
      <c r="K186" s="27">
        <v>24000</v>
      </c>
      <c r="L186" s="27">
        <v>30000</v>
      </c>
      <c r="M186" s="27">
        <v>10000</v>
      </c>
      <c r="N186" s="27">
        <v>18000</v>
      </c>
      <c r="O186" s="27">
        <v>6360.48</v>
      </c>
      <c r="P186" s="27">
        <v>7200</v>
      </c>
      <c r="Q186" s="13">
        <f t="shared" si="20"/>
        <v>57160.48</v>
      </c>
      <c r="R186" s="13">
        <f t="shared" si="21"/>
        <v>14290.12</v>
      </c>
      <c r="S186" s="27">
        <v>0</v>
      </c>
      <c r="T186" s="49">
        <f t="shared" si="16"/>
        <v>8290.12</v>
      </c>
      <c r="U186" s="27" t="s">
        <v>201</v>
      </c>
      <c r="V186" s="27">
        <v>15847524894</v>
      </c>
      <c r="W186" s="21" t="s">
        <v>435</v>
      </c>
      <c r="X186" s="27"/>
      <c r="Y186" s="27"/>
      <c r="Z186" s="27"/>
    </row>
    <row r="187" ht="15" spans="1:26">
      <c r="A187" s="13">
        <v>185</v>
      </c>
      <c r="B187" s="13" t="s">
        <v>27</v>
      </c>
      <c r="C187" s="14" t="s">
        <v>418</v>
      </c>
      <c r="D187" s="14" t="s">
        <v>29</v>
      </c>
      <c r="E187" s="64" t="s">
        <v>436</v>
      </c>
      <c r="F187" s="67" t="s">
        <v>437</v>
      </c>
      <c r="G187" s="68" t="s">
        <v>431</v>
      </c>
      <c r="H187" s="75">
        <v>35</v>
      </c>
      <c r="I187" s="75">
        <v>5</v>
      </c>
      <c r="J187" s="24">
        <v>30</v>
      </c>
      <c r="K187" s="27">
        <v>32500</v>
      </c>
      <c r="L187" s="27">
        <v>32000</v>
      </c>
      <c r="M187" s="27">
        <v>6000</v>
      </c>
      <c r="N187" s="27">
        <v>35000</v>
      </c>
      <c r="O187" s="27">
        <v>390.5</v>
      </c>
      <c r="P187" s="27">
        <v>16000</v>
      </c>
      <c r="Q187" s="13">
        <f t="shared" si="20"/>
        <v>57390.5</v>
      </c>
      <c r="R187" s="13">
        <f t="shared" si="21"/>
        <v>19130.1666666667</v>
      </c>
      <c r="S187" s="27">
        <v>0</v>
      </c>
      <c r="T187" s="49">
        <f t="shared" si="16"/>
        <v>8296.83333333333</v>
      </c>
      <c r="U187" s="27" t="s">
        <v>201</v>
      </c>
      <c r="V187" s="27">
        <v>15847524894</v>
      </c>
      <c r="W187" s="84" t="s">
        <v>438</v>
      </c>
      <c r="X187" s="27"/>
      <c r="Y187" s="27"/>
      <c r="Z187" s="27"/>
    </row>
    <row r="188" ht="15" spans="1:26">
      <c r="A188" s="13">
        <v>186</v>
      </c>
      <c r="B188" s="13" t="s">
        <v>27</v>
      </c>
      <c r="C188" s="14" t="s">
        <v>418</v>
      </c>
      <c r="D188" s="14" t="s">
        <v>29</v>
      </c>
      <c r="E188" s="64" t="s">
        <v>439</v>
      </c>
      <c r="F188" s="67" t="s">
        <v>440</v>
      </c>
      <c r="G188" s="68" t="s">
        <v>424</v>
      </c>
      <c r="H188" s="24">
        <v>40</v>
      </c>
      <c r="I188" s="24">
        <v>20</v>
      </c>
      <c r="J188" s="24">
        <v>20</v>
      </c>
      <c r="K188" s="27">
        <v>30000</v>
      </c>
      <c r="L188" s="27"/>
      <c r="M188" s="27">
        <v>20000</v>
      </c>
      <c r="N188" s="27">
        <v>10000</v>
      </c>
      <c r="O188" s="27">
        <v>18337.09</v>
      </c>
      <c r="P188" s="27">
        <v>4000</v>
      </c>
      <c r="Q188" s="13">
        <f t="shared" si="20"/>
        <v>44337.09</v>
      </c>
      <c r="R188" s="13">
        <f t="shared" si="21"/>
        <v>22168.545</v>
      </c>
      <c r="S188" s="27">
        <v>0</v>
      </c>
      <c r="T188" s="49">
        <f t="shared" si="16"/>
        <v>7168.545</v>
      </c>
      <c r="U188" s="27" t="s">
        <v>201</v>
      </c>
      <c r="V188" s="27">
        <v>15847524894</v>
      </c>
      <c r="W188" s="73" t="s">
        <v>441</v>
      </c>
      <c r="X188" s="27"/>
      <c r="Y188" s="27"/>
      <c r="Z188" s="27"/>
    </row>
    <row r="189" ht="14.5" spans="1:26">
      <c r="A189" s="13">
        <v>187</v>
      </c>
      <c r="B189" s="13" t="s">
        <v>27</v>
      </c>
      <c r="C189" s="14" t="s">
        <v>418</v>
      </c>
      <c r="D189" s="14" t="s">
        <v>29</v>
      </c>
      <c r="E189" s="64" t="s">
        <v>442</v>
      </c>
      <c r="F189" s="67" t="s">
        <v>443</v>
      </c>
      <c r="G189" s="68" t="s">
        <v>424</v>
      </c>
      <c r="H189" s="24">
        <v>20</v>
      </c>
      <c r="I189" s="24">
        <v>12</v>
      </c>
      <c r="J189" s="24">
        <v>8</v>
      </c>
      <c r="K189" s="27">
        <v>14000</v>
      </c>
      <c r="L189" s="27">
        <v>18000</v>
      </c>
      <c r="M189" s="27"/>
      <c r="N189" s="27">
        <v>5000</v>
      </c>
      <c r="O189" s="27">
        <v>9398.95</v>
      </c>
      <c r="P189" s="27">
        <v>2000</v>
      </c>
      <c r="Q189" s="13">
        <f t="shared" si="20"/>
        <v>30398.95</v>
      </c>
      <c r="R189" s="13">
        <f t="shared" si="21"/>
        <v>15199.475</v>
      </c>
      <c r="S189" s="27">
        <v>0</v>
      </c>
      <c r="T189" s="49">
        <f t="shared" si="16"/>
        <v>8199.475</v>
      </c>
      <c r="U189" s="27" t="s">
        <v>201</v>
      </c>
      <c r="V189" s="27">
        <v>15847524894</v>
      </c>
      <c r="W189" s="21" t="s">
        <v>444</v>
      </c>
      <c r="X189" s="27"/>
      <c r="Y189" s="27"/>
      <c r="Z189" s="27"/>
    </row>
    <row r="190" ht="15" spans="1:26">
      <c r="A190" s="13">
        <v>188</v>
      </c>
      <c r="B190" s="13" t="s">
        <v>27</v>
      </c>
      <c r="C190" s="14" t="s">
        <v>418</v>
      </c>
      <c r="D190" s="14" t="s">
        <v>29</v>
      </c>
      <c r="E190" s="64" t="s">
        <v>445</v>
      </c>
      <c r="F190" s="67" t="s">
        <v>446</v>
      </c>
      <c r="G190" s="68" t="s">
        <v>434</v>
      </c>
      <c r="H190" s="24">
        <v>25</v>
      </c>
      <c r="I190" s="24">
        <v>16</v>
      </c>
      <c r="J190" s="24">
        <v>9</v>
      </c>
      <c r="K190" s="27">
        <v>17000</v>
      </c>
      <c r="L190" s="27">
        <v>13000</v>
      </c>
      <c r="M190" s="27">
        <v>4000</v>
      </c>
      <c r="N190" s="27">
        <v>10000</v>
      </c>
      <c r="O190" s="27">
        <v>28448.72</v>
      </c>
      <c r="P190" s="27">
        <v>6000</v>
      </c>
      <c r="Q190" s="13">
        <f t="shared" si="20"/>
        <v>49448.72</v>
      </c>
      <c r="R190" s="13">
        <f t="shared" si="21"/>
        <v>12362.18</v>
      </c>
      <c r="S190" s="27">
        <v>0</v>
      </c>
      <c r="T190" s="49">
        <f t="shared" si="16"/>
        <v>8112.18</v>
      </c>
      <c r="U190" s="27" t="s">
        <v>201</v>
      </c>
      <c r="V190" s="27">
        <v>15847524894</v>
      </c>
      <c r="W190" s="72">
        <v>15047544812</v>
      </c>
      <c r="X190" s="27"/>
      <c r="Y190" s="27"/>
      <c r="Z190" s="27"/>
    </row>
    <row r="191" ht="15" spans="1:26">
      <c r="A191" s="13">
        <v>189</v>
      </c>
      <c r="B191" s="13" t="s">
        <v>27</v>
      </c>
      <c r="C191" s="14" t="s">
        <v>418</v>
      </c>
      <c r="D191" s="14" t="s">
        <v>29</v>
      </c>
      <c r="E191" s="64" t="s">
        <v>447</v>
      </c>
      <c r="F191" s="67" t="s">
        <v>448</v>
      </c>
      <c r="G191" s="68" t="s">
        <v>449</v>
      </c>
      <c r="H191" s="24">
        <v>65</v>
      </c>
      <c r="I191" s="24">
        <v>29</v>
      </c>
      <c r="J191" s="24">
        <v>36</v>
      </c>
      <c r="K191" s="27">
        <v>50500</v>
      </c>
      <c r="L191" s="27">
        <v>30000</v>
      </c>
      <c r="M191" s="27"/>
      <c r="N191" s="27">
        <v>90000</v>
      </c>
      <c r="O191" s="27">
        <v>18139.52</v>
      </c>
      <c r="P191" s="27">
        <v>48000</v>
      </c>
      <c r="Q191" s="13">
        <f t="shared" si="20"/>
        <v>90139.52</v>
      </c>
      <c r="R191" s="13">
        <f t="shared" si="21"/>
        <v>18027.904</v>
      </c>
      <c r="S191" s="27">
        <v>0</v>
      </c>
      <c r="T191" s="49">
        <f t="shared" si="16"/>
        <v>7927.904</v>
      </c>
      <c r="U191" s="27" t="s">
        <v>201</v>
      </c>
      <c r="V191" s="27">
        <v>15847524894</v>
      </c>
      <c r="W191" s="72">
        <v>15114757784</v>
      </c>
      <c r="X191" s="27"/>
      <c r="Y191" s="27"/>
      <c r="Z191" s="27"/>
    </row>
    <row r="192" ht="15" spans="1:26">
      <c r="A192" s="13">
        <v>190</v>
      </c>
      <c r="B192" s="13" t="s">
        <v>27</v>
      </c>
      <c r="C192" s="14" t="s">
        <v>418</v>
      </c>
      <c r="D192" s="14" t="s">
        <v>29</v>
      </c>
      <c r="E192" s="64" t="s">
        <v>450</v>
      </c>
      <c r="F192" s="67" t="s">
        <v>451</v>
      </c>
      <c r="G192" s="68" t="s">
        <v>431</v>
      </c>
      <c r="H192" s="24">
        <v>15</v>
      </c>
      <c r="I192" s="24">
        <v>12</v>
      </c>
      <c r="J192" s="24">
        <v>3</v>
      </c>
      <c r="K192" s="27">
        <v>9000</v>
      </c>
      <c r="L192" s="27">
        <v>10000</v>
      </c>
      <c r="M192" s="27">
        <v>4000</v>
      </c>
      <c r="N192" s="27">
        <v>10000</v>
      </c>
      <c r="O192" s="27">
        <v>15125.94</v>
      </c>
      <c r="P192" s="27">
        <v>6000</v>
      </c>
      <c r="Q192" s="13">
        <f t="shared" si="20"/>
        <v>33125.94</v>
      </c>
      <c r="R192" s="13">
        <f t="shared" si="21"/>
        <v>11041.98</v>
      </c>
      <c r="S192" s="27">
        <v>0</v>
      </c>
      <c r="T192" s="49">
        <f t="shared" si="16"/>
        <v>8041.98</v>
      </c>
      <c r="U192" s="27" t="s">
        <v>201</v>
      </c>
      <c r="V192" s="27">
        <v>15847524894</v>
      </c>
      <c r="W192" s="85">
        <v>13947514378</v>
      </c>
      <c r="X192" s="27"/>
      <c r="Y192" s="27"/>
      <c r="Z192" s="27"/>
    </row>
    <row r="193" ht="15" spans="1:26">
      <c r="A193" s="13">
        <v>191</v>
      </c>
      <c r="B193" s="13" t="s">
        <v>27</v>
      </c>
      <c r="C193" s="14" t="s">
        <v>418</v>
      </c>
      <c r="D193" s="14" t="s">
        <v>29</v>
      </c>
      <c r="E193" s="64" t="s">
        <v>452</v>
      </c>
      <c r="F193" s="67" t="s">
        <v>453</v>
      </c>
      <c r="G193" s="68" t="s">
        <v>424</v>
      </c>
      <c r="H193" s="24">
        <v>45</v>
      </c>
      <c r="I193" s="24">
        <v>15</v>
      </c>
      <c r="J193" s="24">
        <v>30</v>
      </c>
      <c r="K193" s="27">
        <v>37500</v>
      </c>
      <c r="L193" s="27"/>
      <c r="M193" s="27">
        <v>20000</v>
      </c>
      <c r="N193" s="27">
        <v>22000</v>
      </c>
      <c r="O193" s="27">
        <v>20559.18</v>
      </c>
      <c r="P193" s="27">
        <v>10000</v>
      </c>
      <c r="Q193" s="13">
        <f t="shared" si="20"/>
        <v>52559.18</v>
      </c>
      <c r="R193" s="13">
        <f t="shared" si="21"/>
        <v>26279.59</v>
      </c>
      <c r="S193" s="27">
        <v>0</v>
      </c>
      <c r="T193" s="49">
        <f t="shared" si="16"/>
        <v>7529.59</v>
      </c>
      <c r="U193" s="27" t="s">
        <v>201</v>
      </c>
      <c r="V193" s="27">
        <v>15847524894</v>
      </c>
      <c r="W193" s="73" t="s">
        <v>454</v>
      </c>
      <c r="X193" s="27"/>
      <c r="Y193" s="27"/>
      <c r="Z193" s="27"/>
    </row>
    <row r="194" ht="15" spans="1:26">
      <c r="A194" s="13">
        <v>192</v>
      </c>
      <c r="B194" s="13" t="s">
        <v>27</v>
      </c>
      <c r="C194" s="14" t="s">
        <v>418</v>
      </c>
      <c r="D194" s="14" t="s">
        <v>29</v>
      </c>
      <c r="E194" s="64" t="s">
        <v>455</v>
      </c>
      <c r="F194" s="67" t="s">
        <v>456</v>
      </c>
      <c r="G194" s="68" t="s">
        <v>431</v>
      </c>
      <c r="H194" s="24">
        <v>45</v>
      </c>
      <c r="I194" s="24">
        <v>27</v>
      </c>
      <c r="J194" s="24">
        <v>18</v>
      </c>
      <c r="K194" s="27">
        <v>31500</v>
      </c>
      <c r="L194" s="27">
        <v>20000</v>
      </c>
      <c r="M194" s="27">
        <v>8000</v>
      </c>
      <c r="N194" s="27">
        <v>30000</v>
      </c>
      <c r="O194" s="27">
        <v>3996.86</v>
      </c>
      <c r="P194" s="27">
        <v>12000</v>
      </c>
      <c r="Q194" s="13">
        <f t="shared" si="20"/>
        <v>49996.86</v>
      </c>
      <c r="R194" s="13">
        <f t="shared" si="21"/>
        <v>16665.62</v>
      </c>
      <c r="S194" s="27">
        <v>0</v>
      </c>
      <c r="T194" s="49">
        <f t="shared" si="16"/>
        <v>6165.62</v>
      </c>
      <c r="U194" s="27" t="s">
        <v>201</v>
      </c>
      <c r="V194" s="27">
        <v>15847524894</v>
      </c>
      <c r="W194" s="84" t="s">
        <v>457</v>
      </c>
      <c r="X194" s="27"/>
      <c r="Y194" s="27"/>
      <c r="Z194" s="27"/>
    </row>
    <row r="195" ht="14.5" spans="1:26">
      <c r="A195" s="13">
        <v>193</v>
      </c>
      <c r="B195" s="13" t="s">
        <v>27</v>
      </c>
      <c r="C195" s="14" t="s">
        <v>418</v>
      </c>
      <c r="D195" s="14" t="s">
        <v>29</v>
      </c>
      <c r="E195" s="64" t="s">
        <v>458</v>
      </c>
      <c r="F195" s="67" t="s">
        <v>459</v>
      </c>
      <c r="G195" s="68" t="s">
        <v>431</v>
      </c>
      <c r="H195" s="24">
        <v>45</v>
      </c>
      <c r="I195" s="24">
        <v>25</v>
      </c>
      <c r="J195" s="24">
        <v>20</v>
      </c>
      <c r="K195" s="27">
        <v>32500</v>
      </c>
      <c r="L195" s="27">
        <v>11000</v>
      </c>
      <c r="M195" s="27">
        <v>14000</v>
      </c>
      <c r="N195" s="27">
        <v>15000</v>
      </c>
      <c r="O195" s="27">
        <v>22522.3</v>
      </c>
      <c r="P195" s="27">
        <v>6000</v>
      </c>
      <c r="Q195" s="13">
        <f t="shared" si="20"/>
        <v>56522.3</v>
      </c>
      <c r="R195" s="13">
        <f t="shared" si="21"/>
        <v>18840.7666666667</v>
      </c>
      <c r="S195" s="27">
        <v>0</v>
      </c>
      <c r="T195" s="49">
        <f t="shared" si="16"/>
        <v>8007.43333333333</v>
      </c>
      <c r="U195" s="27" t="s">
        <v>201</v>
      </c>
      <c r="V195" s="27">
        <v>15847524894</v>
      </c>
      <c r="W195" s="21" t="s">
        <v>460</v>
      </c>
      <c r="X195" s="27"/>
      <c r="Y195" s="27"/>
      <c r="Z195" s="27"/>
    </row>
    <row r="196" ht="15" spans="1:26">
      <c r="A196" s="13">
        <v>194</v>
      </c>
      <c r="B196" s="13" t="s">
        <v>27</v>
      </c>
      <c r="C196" s="14" t="s">
        <v>418</v>
      </c>
      <c r="D196" s="14" t="s">
        <v>29</v>
      </c>
      <c r="E196" s="64" t="s">
        <v>461</v>
      </c>
      <c r="F196" s="67" t="s">
        <v>462</v>
      </c>
      <c r="G196" s="68">
        <v>6</v>
      </c>
      <c r="H196" s="24">
        <v>60</v>
      </c>
      <c r="I196" s="24">
        <v>48</v>
      </c>
      <c r="J196" s="24">
        <v>12</v>
      </c>
      <c r="K196" s="27">
        <v>36000</v>
      </c>
      <c r="L196" s="27">
        <v>31000</v>
      </c>
      <c r="M196" s="27">
        <v>25000</v>
      </c>
      <c r="N196" s="27">
        <v>25000</v>
      </c>
      <c r="O196" s="27">
        <v>12342.94</v>
      </c>
      <c r="P196" s="27">
        <v>10000</v>
      </c>
      <c r="Q196" s="13">
        <f t="shared" si="20"/>
        <v>83342.94</v>
      </c>
      <c r="R196" s="13">
        <f t="shared" si="21"/>
        <v>13890.49</v>
      </c>
      <c r="S196" s="27">
        <v>0</v>
      </c>
      <c r="T196" s="49">
        <f t="shared" ref="T196:T259" si="22">(Q196-S196-K196)/G196</f>
        <v>7890.49</v>
      </c>
      <c r="U196" s="27" t="s">
        <v>201</v>
      </c>
      <c r="V196" s="27">
        <v>15847524894</v>
      </c>
      <c r="W196" s="72">
        <v>18543415560</v>
      </c>
      <c r="X196" s="27"/>
      <c r="Y196" s="27"/>
      <c r="Z196" s="27"/>
    </row>
    <row r="197" ht="15" spans="1:26">
      <c r="A197" s="13">
        <v>195</v>
      </c>
      <c r="B197" s="13" t="s">
        <v>27</v>
      </c>
      <c r="C197" s="14" t="s">
        <v>418</v>
      </c>
      <c r="D197" s="14" t="s">
        <v>29</v>
      </c>
      <c r="E197" s="64" t="s">
        <v>463</v>
      </c>
      <c r="F197" s="67" t="s">
        <v>464</v>
      </c>
      <c r="G197" s="68" t="s">
        <v>431</v>
      </c>
      <c r="H197" s="24">
        <v>55</v>
      </c>
      <c r="I197" s="24">
        <v>10</v>
      </c>
      <c r="J197" s="24">
        <v>45</v>
      </c>
      <c r="K197" s="27">
        <v>50000</v>
      </c>
      <c r="L197" s="27"/>
      <c r="M197" s="27"/>
      <c r="N197" s="27">
        <v>85000</v>
      </c>
      <c r="O197" s="27">
        <v>19807.04</v>
      </c>
      <c r="P197" s="27">
        <v>34000</v>
      </c>
      <c r="Q197" s="13">
        <f t="shared" si="20"/>
        <v>70807.04</v>
      </c>
      <c r="R197" s="13">
        <f t="shared" si="21"/>
        <v>23602.3466666667</v>
      </c>
      <c r="S197" s="27">
        <v>0</v>
      </c>
      <c r="T197" s="49">
        <f t="shared" si="22"/>
        <v>6935.68</v>
      </c>
      <c r="U197" s="27" t="s">
        <v>201</v>
      </c>
      <c r="V197" s="27">
        <v>15847524894</v>
      </c>
      <c r="W197" s="85">
        <v>15949445072</v>
      </c>
      <c r="X197" s="27"/>
      <c r="Y197" s="27"/>
      <c r="Z197" s="27"/>
    </row>
    <row r="198" ht="15" spans="1:26">
      <c r="A198" s="13">
        <v>196</v>
      </c>
      <c r="B198" s="13" t="s">
        <v>27</v>
      </c>
      <c r="C198" s="14" t="s">
        <v>418</v>
      </c>
      <c r="D198" s="14" t="s">
        <v>29</v>
      </c>
      <c r="E198" s="64" t="s">
        <v>465</v>
      </c>
      <c r="F198" s="67" t="s">
        <v>466</v>
      </c>
      <c r="G198" s="68" t="s">
        <v>434</v>
      </c>
      <c r="H198" s="24">
        <v>25</v>
      </c>
      <c r="I198" s="24">
        <v>20</v>
      </c>
      <c r="J198" s="24">
        <v>5</v>
      </c>
      <c r="K198" s="27">
        <v>15000</v>
      </c>
      <c r="L198" s="27">
        <v>20000</v>
      </c>
      <c r="M198" s="27">
        <v>15000</v>
      </c>
      <c r="N198" s="27">
        <v>13000</v>
      </c>
      <c r="O198" s="27">
        <v>5732.94</v>
      </c>
      <c r="P198" s="27">
        <v>6000</v>
      </c>
      <c r="Q198" s="13">
        <f t="shared" si="20"/>
        <v>47732.94</v>
      </c>
      <c r="R198" s="13">
        <f t="shared" si="21"/>
        <v>11933.235</v>
      </c>
      <c r="S198" s="27">
        <v>0</v>
      </c>
      <c r="T198" s="49">
        <f t="shared" si="22"/>
        <v>8183.235</v>
      </c>
      <c r="U198" s="27" t="s">
        <v>201</v>
      </c>
      <c r="V198" s="27">
        <v>15847524894</v>
      </c>
      <c r="W198" s="84" t="s">
        <v>467</v>
      </c>
      <c r="X198" s="27"/>
      <c r="Y198" s="27"/>
      <c r="Z198" s="27"/>
    </row>
    <row r="199" ht="15" spans="1:26">
      <c r="A199" s="13">
        <v>197</v>
      </c>
      <c r="B199" s="13" t="s">
        <v>27</v>
      </c>
      <c r="C199" s="14" t="s">
        <v>418</v>
      </c>
      <c r="D199" s="14" t="s">
        <v>29</v>
      </c>
      <c r="E199" s="64" t="s">
        <v>468</v>
      </c>
      <c r="F199" s="67" t="s">
        <v>469</v>
      </c>
      <c r="G199" s="68">
        <v>5</v>
      </c>
      <c r="H199" s="24">
        <v>18</v>
      </c>
      <c r="I199" s="24">
        <v>10</v>
      </c>
      <c r="J199" s="24">
        <v>8</v>
      </c>
      <c r="K199" s="27">
        <v>13000</v>
      </c>
      <c r="L199" s="27">
        <v>15000</v>
      </c>
      <c r="M199" s="27">
        <v>5000</v>
      </c>
      <c r="N199" s="27"/>
      <c r="O199" s="27">
        <v>33525.52</v>
      </c>
      <c r="P199" s="27"/>
      <c r="Q199" s="13">
        <f t="shared" si="20"/>
        <v>53525.52</v>
      </c>
      <c r="R199" s="13">
        <f t="shared" si="21"/>
        <v>10705.104</v>
      </c>
      <c r="S199" s="27">
        <v>0</v>
      </c>
      <c r="T199" s="49">
        <f t="shared" si="22"/>
        <v>8105.104</v>
      </c>
      <c r="U199" s="27" t="s">
        <v>201</v>
      </c>
      <c r="V199" s="27">
        <v>15847524894</v>
      </c>
      <c r="W199" s="73" t="s">
        <v>470</v>
      </c>
      <c r="X199" s="27"/>
      <c r="Y199" s="27"/>
      <c r="Z199" s="27"/>
    </row>
    <row r="200" ht="14.5" spans="1:26">
      <c r="A200" s="13">
        <v>198</v>
      </c>
      <c r="B200" s="13" t="s">
        <v>27</v>
      </c>
      <c r="C200" s="14" t="s">
        <v>418</v>
      </c>
      <c r="D200" s="14" t="s">
        <v>29</v>
      </c>
      <c r="E200" s="64" t="s">
        <v>471</v>
      </c>
      <c r="F200" s="67" t="s">
        <v>472</v>
      </c>
      <c r="G200" s="68" t="s">
        <v>434</v>
      </c>
      <c r="H200" s="24">
        <v>20</v>
      </c>
      <c r="I200" s="24">
        <v>12</v>
      </c>
      <c r="J200" s="24">
        <v>8</v>
      </c>
      <c r="K200" s="27">
        <v>18000</v>
      </c>
      <c r="L200" s="27">
        <v>30000</v>
      </c>
      <c r="M200" s="27">
        <v>5000</v>
      </c>
      <c r="N200" s="27">
        <v>12000</v>
      </c>
      <c r="O200" s="27">
        <v>9079.92</v>
      </c>
      <c r="P200" s="27">
        <v>6000</v>
      </c>
      <c r="Q200" s="13">
        <f t="shared" si="20"/>
        <v>50079.92</v>
      </c>
      <c r="R200" s="13">
        <f t="shared" si="21"/>
        <v>12519.98</v>
      </c>
      <c r="S200" s="27">
        <v>0</v>
      </c>
      <c r="T200" s="49">
        <f t="shared" si="22"/>
        <v>8019.98</v>
      </c>
      <c r="U200" s="27" t="s">
        <v>201</v>
      </c>
      <c r="V200" s="27">
        <v>15847524894</v>
      </c>
      <c r="W200" s="21" t="s">
        <v>473</v>
      </c>
      <c r="X200" s="27"/>
      <c r="Y200" s="27"/>
      <c r="Z200" s="27"/>
    </row>
    <row r="201" ht="15" spans="1:26">
      <c r="A201" s="13">
        <v>199</v>
      </c>
      <c r="B201" s="13" t="s">
        <v>27</v>
      </c>
      <c r="C201" s="14" t="s">
        <v>418</v>
      </c>
      <c r="D201" s="14" t="s">
        <v>29</v>
      </c>
      <c r="E201" s="64" t="s">
        <v>474</v>
      </c>
      <c r="F201" s="67" t="s">
        <v>475</v>
      </c>
      <c r="G201" s="68" t="s">
        <v>424</v>
      </c>
      <c r="H201" s="24">
        <v>75</v>
      </c>
      <c r="I201" s="24">
        <v>13</v>
      </c>
      <c r="J201" s="24">
        <v>62</v>
      </c>
      <c r="K201" s="27">
        <v>68500</v>
      </c>
      <c r="L201" s="27">
        <v>10000</v>
      </c>
      <c r="M201" s="27">
        <v>10000</v>
      </c>
      <c r="N201" s="27">
        <v>40000</v>
      </c>
      <c r="O201" s="27">
        <v>8012.26</v>
      </c>
      <c r="P201" s="27">
        <v>16000</v>
      </c>
      <c r="Q201" s="13">
        <f t="shared" si="20"/>
        <v>52012.26</v>
      </c>
      <c r="R201" s="13">
        <f t="shared" si="21"/>
        <v>26006.13</v>
      </c>
      <c r="S201" s="27">
        <v>0</v>
      </c>
      <c r="T201" s="49">
        <f t="shared" si="22"/>
        <v>-8243.87</v>
      </c>
      <c r="U201" s="27" t="s">
        <v>201</v>
      </c>
      <c r="V201" s="27">
        <v>15847524894</v>
      </c>
      <c r="W201" s="73" t="s">
        <v>476</v>
      </c>
      <c r="X201" s="27"/>
      <c r="Y201" s="27"/>
      <c r="Z201" s="27"/>
    </row>
    <row r="202" ht="15" spans="1:26">
      <c r="A202" s="13">
        <v>200</v>
      </c>
      <c r="B202" s="13" t="s">
        <v>27</v>
      </c>
      <c r="C202" s="14" t="s">
        <v>418</v>
      </c>
      <c r="D202" s="14" t="s">
        <v>29</v>
      </c>
      <c r="E202" s="64" t="s">
        <v>477</v>
      </c>
      <c r="F202" s="67" t="s">
        <v>478</v>
      </c>
      <c r="G202" s="68">
        <v>2</v>
      </c>
      <c r="H202" s="24">
        <v>65</v>
      </c>
      <c r="I202" s="24">
        <v>35</v>
      </c>
      <c r="J202" s="24">
        <v>30</v>
      </c>
      <c r="K202" s="27">
        <v>47500</v>
      </c>
      <c r="L202" s="27">
        <v>30000</v>
      </c>
      <c r="M202" s="27">
        <v>8000</v>
      </c>
      <c r="N202" s="27">
        <v>20000</v>
      </c>
      <c r="O202" s="27">
        <v>7021.3</v>
      </c>
      <c r="P202" s="27">
        <v>8000</v>
      </c>
      <c r="Q202" s="13">
        <f t="shared" si="20"/>
        <v>57021.3</v>
      </c>
      <c r="R202" s="13">
        <f t="shared" si="21"/>
        <v>28510.65</v>
      </c>
      <c r="S202" s="27">
        <v>0</v>
      </c>
      <c r="T202" s="49">
        <f t="shared" si="22"/>
        <v>4760.65</v>
      </c>
      <c r="U202" s="27" t="s">
        <v>201</v>
      </c>
      <c r="V202" s="27">
        <v>15847524894</v>
      </c>
      <c r="W202" s="72">
        <v>13190899769</v>
      </c>
      <c r="X202" s="27"/>
      <c r="Y202" s="27"/>
      <c r="Z202" s="27"/>
    </row>
    <row r="203" ht="15" spans="1:26">
      <c r="A203" s="13">
        <v>201</v>
      </c>
      <c r="B203" s="13" t="s">
        <v>27</v>
      </c>
      <c r="C203" s="14" t="s">
        <v>418</v>
      </c>
      <c r="D203" s="25" t="s">
        <v>53</v>
      </c>
      <c r="E203" s="64" t="s">
        <v>479</v>
      </c>
      <c r="F203" s="67" t="s">
        <v>480</v>
      </c>
      <c r="G203" s="68" t="s">
        <v>424</v>
      </c>
      <c r="H203" s="24">
        <v>25</v>
      </c>
      <c r="I203" s="24">
        <v>10</v>
      </c>
      <c r="J203" s="24">
        <v>15</v>
      </c>
      <c r="K203" s="27">
        <v>18000</v>
      </c>
      <c r="L203" s="27"/>
      <c r="M203" s="27">
        <v>8000</v>
      </c>
      <c r="N203" s="27">
        <v>15000</v>
      </c>
      <c r="O203" s="27">
        <v>19329.4</v>
      </c>
      <c r="P203" s="27">
        <v>6000</v>
      </c>
      <c r="Q203" s="13">
        <f t="shared" si="20"/>
        <v>36329.4</v>
      </c>
      <c r="R203" s="13">
        <f t="shared" si="21"/>
        <v>18164.7</v>
      </c>
      <c r="S203" s="27">
        <v>2000</v>
      </c>
      <c r="T203" s="49">
        <f t="shared" si="22"/>
        <v>8164.7</v>
      </c>
      <c r="U203" s="27" t="s">
        <v>201</v>
      </c>
      <c r="V203" s="27">
        <v>15847524894</v>
      </c>
      <c r="W203" s="72">
        <v>13739948364</v>
      </c>
      <c r="X203" s="27"/>
      <c r="Y203" s="27"/>
      <c r="Z203" s="27"/>
    </row>
    <row r="204" ht="28" spans="1:26">
      <c r="A204" s="13">
        <v>202</v>
      </c>
      <c r="B204" s="13" t="s">
        <v>27</v>
      </c>
      <c r="C204" s="14" t="s">
        <v>418</v>
      </c>
      <c r="D204" s="25" t="s">
        <v>66</v>
      </c>
      <c r="E204" s="14" t="s">
        <v>481</v>
      </c>
      <c r="F204" s="67" t="s">
        <v>482</v>
      </c>
      <c r="G204" s="14">
        <v>2</v>
      </c>
      <c r="H204" s="75">
        <v>55</v>
      </c>
      <c r="I204" s="75">
        <v>19</v>
      </c>
      <c r="J204" s="24">
        <v>36</v>
      </c>
      <c r="K204" s="27">
        <v>45500</v>
      </c>
      <c r="L204" s="27"/>
      <c r="M204" s="27">
        <v>14000</v>
      </c>
      <c r="N204" s="27">
        <v>50000</v>
      </c>
      <c r="O204" s="27">
        <v>7662.42</v>
      </c>
      <c r="P204" s="27">
        <v>20000</v>
      </c>
      <c r="Q204" s="13">
        <f t="shared" si="20"/>
        <v>51662.42</v>
      </c>
      <c r="R204" s="13">
        <f t="shared" si="21"/>
        <v>25831.21</v>
      </c>
      <c r="S204" s="27">
        <v>0</v>
      </c>
      <c r="T204" s="49">
        <f t="shared" si="22"/>
        <v>3081.21</v>
      </c>
      <c r="U204" s="27" t="s">
        <v>201</v>
      </c>
      <c r="V204" s="27">
        <v>15847524894</v>
      </c>
      <c r="W204" s="73" t="s">
        <v>483</v>
      </c>
      <c r="X204" s="27"/>
      <c r="Y204" s="13" t="s">
        <v>56</v>
      </c>
      <c r="Z204" s="27"/>
    </row>
    <row r="205" ht="28" spans="1:26">
      <c r="A205" s="13">
        <v>203</v>
      </c>
      <c r="B205" s="13" t="s">
        <v>27</v>
      </c>
      <c r="C205" s="14" t="s">
        <v>418</v>
      </c>
      <c r="D205" s="25" t="s">
        <v>66</v>
      </c>
      <c r="E205" s="14" t="s">
        <v>484</v>
      </c>
      <c r="F205" s="67" t="s">
        <v>485</v>
      </c>
      <c r="G205" s="14">
        <v>2</v>
      </c>
      <c r="H205" s="75">
        <v>35</v>
      </c>
      <c r="I205" s="75">
        <v>21</v>
      </c>
      <c r="J205" s="24">
        <v>14</v>
      </c>
      <c r="K205" s="27">
        <v>24500</v>
      </c>
      <c r="L205" s="27"/>
      <c r="M205" s="27">
        <v>9800</v>
      </c>
      <c r="N205" s="27">
        <v>15000</v>
      </c>
      <c r="O205" s="27">
        <v>3972.88</v>
      </c>
      <c r="P205" s="27">
        <v>8000</v>
      </c>
      <c r="Q205" s="13">
        <f t="shared" si="20"/>
        <v>20772.88</v>
      </c>
      <c r="R205" s="13">
        <f t="shared" si="21"/>
        <v>10386.44</v>
      </c>
      <c r="S205" s="27">
        <v>0</v>
      </c>
      <c r="T205" s="49">
        <f t="shared" si="22"/>
        <v>-1863.56</v>
      </c>
      <c r="U205" s="27" t="s">
        <v>201</v>
      </c>
      <c r="V205" s="27">
        <v>15847524894</v>
      </c>
      <c r="W205" s="21" t="s">
        <v>486</v>
      </c>
      <c r="X205" s="27"/>
      <c r="Y205" s="13" t="s">
        <v>56</v>
      </c>
      <c r="Z205" s="27"/>
    </row>
    <row r="206" ht="28" spans="1:26">
      <c r="A206" s="13">
        <v>204</v>
      </c>
      <c r="B206" s="13" t="s">
        <v>27</v>
      </c>
      <c r="C206" s="14" t="s">
        <v>418</v>
      </c>
      <c r="D206" s="25" t="s">
        <v>66</v>
      </c>
      <c r="E206" s="14" t="s">
        <v>487</v>
      </c>
      <c r="F206" s="67" t="s">
        <v>488</v>
      </c>
      <c r="G206" s="14">
        <v>2</v>
      </c>
      <c r="H206" s="24">
        <v>35</v>
      </c>
      <c r="I206" s="24">
        <v>20</v>
      </c>
      <c r="J206" s="24">
        <v>15</v>
      </c>
      <c r="K206" s="27">
        <v>25000</v>
      </c>
      <c r="L206" s="27"/>
      <c r="M206" s="27">
        <v>9000</v>
      </c>
      <c r="N206" s="27">
        <v>8000</v>
      </c>
      <c r="O206" s="27">
        <v>5375.62</v>
      </c>
      <c r="P206" s="27">
        <v>1600</v>
      </c>
      <c r="Q206" s="13">
        <f t="shared" si="20"/>
        <v>20775.62</v>
      </c>
      <c r="R206" s="13">
        <f t="shared" si="21"/>
        <v>10387.81</v>
      </c>
      <c r="S206" s="27">
        <v>0</v>
      </c>
      <c r="T206" s="49">
        <f t="shared" si="22"/>
        <v>-2112.19</v>
      </c>
      <c r="U206" s="27" t="s">
        <v>201</v>
      </c>
      <c r="V206" s="27">
        <v>15847524894</v>
      </c>
      <c r="W206" s="21" t="s">
        <v>489</v>
      </c>
      <c r="X206" s="27"/>
      <c r="Y206" s="13" t="s">
        <v>56</v>
      </c>
      <c r="Z206" s="27"/>
    </row>
    <row r="207" s="1" customFormat="1" spans="1:26">
      <c r="A207" s="13">
        <v>205</v>
      </c>
      <c r="B207" s="13" t="s">
        <v>27</v>
      </c>
      <c r="C207" s="14" t="s">
        <v>490</v>
      </c>
      <c r="D207" s="25" t="s">
        <v>53</v>
      </c>
      <c r="E207" s="14" t="s">
        <v>491</v>
      </c>
      <c r="F207" s="76" t="s">
        <v>492</v>
      </c>
      <c r="G207" s="14">
        <v>2</v>
      </c>
      <c r="H207" s="17">
        <v>30</v>
      </c>
      <c r="I207" s="17">
        <v>10</v>
      </c>
      <c r="J207" s="17">
        <v>20</v>
      </c>
      <c r="K207" s="36">
        <v>11000</v>
      </c>
      <c r="L207" s="13">
        <v>0</v>
      </c>
      <c r="M207" s="13">
        <v>5000</v>
      </c>
      <c r="N207" s="40">
        <v>27500</v>
      </c>
      <c r="O207" s="13">
        <v>3425.12</v>
      </c>
      <c r="P207" s="13">
        <v>8500</v>
      </c>
      <c r="Q207" s="13">
        <f t="shared" si="20"/>
        <v>27425.12</v>
      </c>
      <c r="R207" s="13">
        <f t="shared" si="21"/>
        <v>13712.56</v>
      </c>
      <c r="S207" s="13">
        <v>0</v>
      </c>
      <c r="T207" s="49">
        <f t="shared" si="22"/>
        <v>8212.56</v>
      </c>
      <c r="U207" s="50"/>
      <c r="V207" s="53">
        <v>15944467419</v>
      </c>
      <c r="W207" s="53"/>
      <c r="X207" s="36"/>
      <c r="Y207" s="13"/>
      <c r="Z207" s="16"/>
    </row>
    <row r="208" s="1" customFormat="1" spans="1:26">
      <c r="A208" s="13">
        <v>206</v>
      </c>
      <c r="B208" s="13" t="s">
        <v>27</v>
      </c>
      <c r="C208" s="14" t="s">
        <v>490</v>
      </c>
      <c r="D208" s="14" t="s">
        <v>29</v>
      </c>
      <c r="E208" s="14" t="s">
        <v>493</v>
      </c>
      <c r="F208" s="76" t="s">
        <v>494</v>
      </c>
      <c r="G208" s="14">
        <v>2</v>
      </c>
      <c r="H208" s="17">
        <v>19.5</v>
      </c>
      <c r="I208" s="17">
        <v>6.5</v>
      </c>
      <c r="J208" s="17">
        <v>13</v>
      </c>
      <c r="K208" s="36">
        <v>17000</v>
      </c>
      <c r="L208" s="13">
        <v>4500</v>
      </c>
      <c r="M208" s="13">
        <v>0</v>
      </c>
      <c r="N208" s="40">
        <v>15000</v>
      </c>
      <c r="O208" s="13">
        <v>6735.18</v>
      </c>
      <c r="P208" s="13">
        <v>5800</v>
      </c>
      <c r="Q208" s="13">
        <v>17435.18</v>
      </c>
      <c r="R208" s="13">
        <v>8717.59</v>
      </c>
      <c r="S208" s="13">
        <v>0</v>
      </c>
      <c r="T208" s="49">
        <f t="shared" si="22"/>
        <v>217.59</v>
      </c>
      <c r="U208" s="50"/>
      <c r="V208" s="53">
        <v>15944467419</v>
      </c>
      <c r="W208" s="53">
        <v>18644825090</v>
      </c>
      <c r="X208" s="36"/>
      <c r="Y208" s="13"/>
      <c r="Z208" s="16"/>
    </row>
    <row r="209" s="1" customFormat="1" spans="1:26">
      <c r="A209" s="13">
        <v>207</v>
      </c>
      <c r="B209" s="13" t="s">
        <v>27</v>
      </c>
      <c r="C209" s="14" t="s">
        <v>490</v>
      </c>
      <c r="D209" s="14" t="s">
        <v>29</v>
      </c>
      <c r="E209" s="14" t="s">
        <v>495</v>
      </c>
      <c r="F209" s="124" t="s">
        <v>496</v>
      </c>
      <c r="G209" s="14">
        <v>2</v>
      </c>
      <c r="H209" s="17">
        <v>25</v>
      </c>
      <c r="I209" s="17">
        <v>9</v>
      </c>
      <c r="J209" s="17">
        <v>16</v>
      </c>
      <c r="K209" s="36">
        <v>14500</v>
      </c>
      <c r="L209" s="13">
        <v>4500</v>
      </c>
      <c r="M209" s="13">
        <v>0</v>
      </c>
      <c r="N209" s="40">
        <v>26500</v>
      </c>
      <c r="O209" s="13">
        <v>6236.23</v>
      </c>
      <c r="P209" s="13">
        <v>6500</v>
      </c>
      <c r="Q209" s="13">
        <f>L209+M209+N209+O209-P209</f>
        <v>30736.23</v>
      </c>
      <c r="R209" s="13">
        <v>15368.11</v>
      </c>
      <c r="S209" s="13">
        <v>0</v>
      </c>
      <c r="T209" s="49">
        <f t="shared" si="22"/>
        <v>8118.115</v>
      </c>
      <c r="U209" s="50"/>
      <c r="V209" s="53">
        <v>15944467419</v>
      </c>
      <c r="W209" s="53">
        <v>13630970432</v>
      </c>
      <c r="X209" s="36"/>
      <c r="Y209" s="13"/>
      <c r="Z209" s="16"/>
    </row>
    <row r="210" s="1" customFormat="1" spans="1:26">
      <c r="A210" s="13">
        <v>208</v>
      </c>
      <c r="B210" s="13" t="s">
        <v>27</v>
      </c>
      <c r="C210" s="14" t="s">
        <v>490</v>
      </c>
      <c r="D210" s="14" t="s">
        <v>29</v>
      </c>
      <c r="E210" s="14" t="s">
        <v>497</v>
      </c>
      <c r="F210" s="76" t="s">
        <v>498</v>
      </c>
      <c r="G210" s="14">
        <v>2</v>
      </c>
      <c r="H210" s="17">
        <v>92.25</v>
      </c>
      <c r="I210" s="17">
        <v>31.25</v>
      </c>
      <c r="J210" s="17">
        <v>61</v>
      </c>
      <c r="K210" s="36">
        <v>40500</v>
      </c>
      <c r="L210" s="13">
        <v>10000</v>
      </c>
      <c r="M210" s="13">
        <v>9500</v>
      </c>
      <c r="N210" s="40">
        <v>46000</v>
      </c>
      <c r="O210" s="13">
        <v>15609.42</v>
      </c>
      <c r="P210" s="13">
        <v>24400</v>
      </c>
      <c r="Q210" s="13">
        <f>L210+M210+N210+O210-P210</f>
        <v>56709.42</v>
      </c>
      <c r="R210" s="13">
        <v>28354.85</v>
      </c>
      <c r="S210" s="13">
        <v>0</v>
      </c>
      <c r="T210" s="49">
        <f t="shared" si="22"/>
        <v>8104.71</v>
      </c>
      <c r="U210" s="50"/>
      <c r="V210" s="53">
        <v>15944467419</v>
      </c>
      <c r="W210" s="53">
        <v>15114794519</v>
      </c>
      <c r="X210" s="36"/>
      <c r="Y210" s="13"/>
      <c r="Z210" s="16"/>
    </row>
    <row r="211" spans="1:26">
      <c r="A211" s="13">
        <v>209</v>
      </c>
      <c r="B211" s="13" t="s">
        <v>27</v>
      </c>
      <c r="C211" s="14" t="s">
        <v>499</v>
      </c>
      <c r="D211" s="25" t="s">
        <v>53</v>
      </c>
      <c r="E211" s="14" t="s">
        <v>500</v>
      </c>
      <c r="F211" s="124" t="s">
        <v>501</v>
      </c>
      <c r="G211" s="14">
        <v>1</v>
      </c>
      <c r="H211" s="17">
        <v>90</v>
      </c>
      <c r="I211" s="17">
        <v>36</v>
      </c>
      <c r="J211" s="17">
        <v>54</v>
      </c>
      <c r="K211" s="13">
        <v>36000</v>
      </c>
      <c r="L211" s="13"/>
      <c r="M211" s="13"/>
      <c r="N211" s="13">
        <v>50320</v>
      </c>
      <c r="O211" s="13">
        <v>10392.06</v>
      </c>
      <c r="P211" s="13">
        <v>30000</v>
      </c>
      <c r="Q211" s="13">
        <f t="shared" ref="Q209:Q274" si="23">L211+M211+N211+O211-P211</f>
        <v>30712.06</v>
      </c>
      <c r="R211" s="13">
        <f t="shared" ref="R211:R274" si="24">Q211/G211</f>
        <v>30712.06</v>
      </c>
      <c r="S211" s="13">
        <v>0</v>
      </c>
      <c r="T211" s="49">
        <f t="shared" si="22"/>
        <v>-5287.94</v>
      </c>
      <c r="U211" s="54"/>
      <c r="V211" s="13">
        <v>18747337111</v>
      </c>
      <c r="W211" s="16">
        <v>15750561545</v>
      </c>
      <c r="X211" s="13"/>
      <c r="Y211" s="13" t="s">
        <v>56</v>
      </c>
      <c r="Z211" s="16"/>
    </row>
    <row r="212" spans="1:26">
      <c r="A212" s="13">
        <v>210</v>
      </c>
      <c r="B212" s="13" t="s">
        <v>27</v>
      </c>
      <c r="C212" s="14" t="s">
        <v>499</v>
      </c>
      <c r="D212" s="14" t="s">
        <v>29</v>
      </c>
      <c r="E212" s="14" t="s">
        <v>502</v>
      </c>
      <c r="F212" s="53" t="s">
        <v>503</v>
      </c>
      <c r="G212" s="14">
        <v>3</v>
      </c>
      <c r="H212" s="17">
        <v>90</v>
      </c>
      <c r="I212" s="17">
        <v>36</v>
      </c>
      <c r="J212" s="17">
        <v>54</v>
      </c>
      <c r="K212" s="13">
        <v>36000</v>
      </c>
      <c r="L212" s="13"/>
      <c r="M212" s="13"/>
      <c r="N212" s="13">
        <v>61300</v>
      </c>
      <c r="O212" s="13">
        <v>22946.41</v>
      </c>
      <c r="P212" s="13">
        <v>29320</v>
      </c>
      <c r="Q212" s="13">
        <f t="shared" si="23"/>
        <v>54926.41</v>
      </c>
      <c r="R212" s="13">
        <f t="shared" si="24"/>
        <v>18308.8033333333</v>
      </c>
      <c r="S212" s="13">
        <v>0</v>
      </c>
      <c r="T212" s="49">
        <f t="shared" si="22"/>
        <v>6308.80333333333</v>
      </c>
      <c r="U212" s="54"/>
      <c r="V212" s="13">
        <v>18747337111</v>
      </c>
      <c r="W212" s="16">
        <v>15947348104</v>
      </c>
      <c r="X212" s="13"/>
      <c r="Y212" s="13"/>
      <c r="Z212" s="16"/>
    </row>
    <row r="213" spans="1:26">
      <c r="A213" s="13">
        <v>211</v>
      </c>
      <c r="B213" s="13" t="s">
        <v>27</v>
      </c>
      <c r="C213" s="14" t="s">
        <v>499</v>
      </c>
      <c r="D213" s="14" t="s">
        <v>29</v>
      </c>
      <c r="E213" s="14" t="s">
        <v>504</v>
      </c>
      <c r="F213" s="53" t="s">
        <v>505</v>
      </c>
      <c r="G213" s="14">
        <v>2</v>
      </c>
      <c r="H213" s="17">
        <v>120</v>
      </c>
      <c r="I213" s="17">
        <v>48</v>
      </c>
      <c r="J213" s="17">
        <v>72</v>
      </c>
      <c r="K213" s="13">
        <v>60000</v>
      </c>
      <c r="L213" s="13">
        <v>40000</v>
      </c>
      <c r="M213" s="13"/>
      <c r="N213" s="13">
        <v>86000</v>
      </c>
      <c r="O213" s="13">
        <v>8660.98</v>
      </c>
      <c r="P213" s="13">
        <v>60000</v>
      </c>
      <c r="Q213" s="13">
        <f t="shared" si="23"/>
        <v>74660.98</v>
      </c>
      <c r="R213" s="13">
        <f t="shared" si="24"/>
        <v>37330.49</v>
      </c>
      <c r="S213" s="13">
        <v>0</v>
      </c>
      <c r="T213" s="49">
        <f t="shared" si="22"/>
        <v>7330.49</v>
      </c>
      <c r="U213" s="54"/>
      <c r="V213" s="13">
        <v>18747337111</v>
      </c>
      <c r="W213" s="64">
        <v>17647517073</v>
      </c>
      <c r="X213" s="13"/>
      <c r="Y213" s="13"/>
      <c r="Z213" s="16"/>
    </row>
    <row r="214" spans="1:26">
      <c r="A214" s="13">
        <v>212</v>
      </c>
      <c r="B214" s="13" t="s">
        <v>27</v>
      </c>
      <c r="C214" s="14" t="s">
        <v>499</v>
      </c>
      <c r="D214" s="14" t="s">
        <v>29</v>
      </c>
      <c r="E214" s="14" t="s">
        <v>506</v>
      </c>
      <c r="F214" s="77" t="s">
        <v>507</v>
      </c>
      <c r="G214" s="14">
        <v>5</v>
      </c>
      <c r="H214" s="17">
        <v>30</v>
      </c>
      <c r="I214" s="17">
        <v>12</v>
      </c>
      <c r="J214" s="17">
        <v>18</v>
      </c>
      <c r="K214" s="13">
        <v>50000</v>
      </c>
      <c r="L214" s="13">
        <v>50000</v>
      </c>
      <c r="M214" s="13"/>
      <c r="N214" s="13">
        <v>42000</v>
      </c>
      <c r="O214" s="13">
        <v>16672.78</v>
      </c>
      <c r="P214" s="13">
        <v>19920</v>
      </c>
      <c r="Q214" s="13">
        <f t="shared" si="23"/>
        <v>88752.78</v>
      </c>
      <c r="R214" s="13">
        <f t="shared" si="24"/>
        <v>17750.556</v>
      </c>
      <c r="S214" s="13">
        <v>0</v>
      </c>
      <c r="T214" s="49">
        <f t="shared" si="22"/>
        <v>7750.556</v>
      </c>
      <c r="U214" s="54"/>
      <c r="V214" s="13">
        <v>18747337111</v>
      </c>
      <c r="W214" s="16">
        <v>15943465312</v>
      </c>
      <c r="X214" s="13"/>
      <c r="Y214" s="13"/>
      <c r="Z214" s="16"/>
    </row>
    <row r="215" spans="1:26">
      <c r="A215" s="13">
        <v>213</v>
      </c>
      <c r="B215" s="13" t="s">
        <v>27</v>
      </c>
      <c r="C215" s="14" t="s">
        <v>499</v>
      </c>
      <c r="D215" s="14" t="s">
        <v>29</v>
      </c>
      <c r="E215" s="14" t="s">
        <v>508</v>
      </c>
      <c r="F215" s="53" t="s">
        <v>509</v>
      </c>
      <c r="G215" s="14">
        <v>2</v>
      </c>
      <c r="H215" s="17">
        <v>67</v>
      </c>
      <c r="I215" s="17">
        <v>27</v>
      </c>
      <c r="J215" s="17">
        <v>40</v>
      </c>
      <c r="K215" s="13">
        <v>25000</v>
      </c>
      <c r="L215" s="16"/>
      <c r="M215" s="16"/>
      <c r="N215" s="36">
        <v>37500</v>
      </c>
      <c r="O215" s="16">
        <v>7841.46</v>
      </c>
      <c r="P215" s="16">
        <v>14000</v>
      </c>
      <c r="Q215" s="13">
        <f t="shared" si="23"/>
        <v>31341.46</v>
      </c>
      <c r="R215" s="13">
        <f t="shared" si="24"/>
        <v>15670.73</v>
      </c>
      <c r="S215" s="13">
        <v>0</v>
      </c>
      <c r="T215" s="49">
        <f t="shared" si="22"/>
        <v>3170.73</v>
      </c>
      <c r="U215" s="50"/>
      <c r="V215" s="13">
        <v>18747337111</v>
      </c>
      <c r="W215" s="16">
        <v>15044458267</v>
      </c>
      <c r="X215" s="36"/>
      <c r="Y215" s="16"/>
      <c r="Z215" s="16"/>
    </row>
    <row r="216" spans="1:26">
      <c r="A216" s="13">
        <v>214</v>
      </c>
      <c r="B216" s="13" t="s">
        <v>27</v>
      </c>
      <c r="C216" s="14" t="s">
        <v>499</v>
      </c>
      <c r="D216" s="14" t="s">
        <v>29</v>
      </c>
      <c r="E216" s="14" t="s">
        <v>510</v>
      </c>
      <c r="F216" s="125" t="s">
        <v>511</v>
      </c>
      <c r="G216" s="14">
        <v>3</v>
      </c>
      <c r="H216" s="17">
        <v>30</v>
      </c>
      <c r="I216" s="17">
        <v>12</v>
      </c>
      <c r="J216" s="17">
        <v>18</v>
      </c>
      <c r="K216" s="13">
        <v>20000</v>
      </c>
      <c r="L216" s="16">
        <v>4000</v>
      </c>
      <c r="M216" s="16"/>
      <c r="N216" s="36">
        <v>31000</v>
      </c>
      <c r="O216" s="16">
        <v>19654.68</v>
      </c>
      <c r="P216" s="16">
        <v>23000</v>
      </c>
      <c r="Q216" s="13">
        <f t="shared" si="23"/>
        <v>31654.68</v>
      </c>
      <c r="R216" s="13">
        <f t="shared" si="24"/>
        <v>10551.56</v>
      </c>
      <c r="S216" s="13">
        <v>0</v>
      </c>
      <c r="T216" s="49">
        <f t="shared" si="22"/>
        <v>3884.89333333333</v>
      </c>
      <c r="U216" s="50"/>
      <c r="V216" s="13">
        <v>18747337111</v>
      </c>
      <c r="W216" s="16">
        <v>13847549108</v>
      </c>
      <c r="X216" s="36"/>
      <c r="Y216" s="16"/>
      <c r="Z216" s="16"/>
    </row>
    <row r="217" spans="1:26">
      <c r="A217" s="13">
        <v>215</v>
      </c>
      <c r="B217" s="13" t="s">
        <v>27</v>
      </c>
      <c r="C217" s="14" t="s">
        <v>499</v>
      </c>
      <c r="D217" s="14" t="s">
        <v>29</v>
      </c>
      <c r="E217" s="14" t="s">
        <v>512</v>
      </c>
      <c r="F217" s="77" t="s">
        <v>513</v>
      </c>
      <c r="G217" s="14">
        <v>3</v>
      </c>
      <c r="H217" s="17">
        <v>6</v>
      </c>
      <c r="I217" s="17">
        <v>0</v>
      </c>
      <c r="J217" s="17">
        <v>6</v>
      </c>
      <c r="K217" s="13">
        <v>15000</v>
      </c>
      <c r="L217" s="16"/>
      <c r="M217" s="16"/>
      <c r="N217" s="16">
        <v>26500</v>
      </c>
      <c r="O217" s="16">
        <v>22219.32</v>
      </c>
      <c r="P217" s="16">
        <v>9400</v>
      </c>
      <c r="Q217" s="13">
        <f t="shared" si="23"/>
        <v>39319.32</v>
      </c>
      <c r="R217" s="13">
        <f t="shared" si="24"/>
        <v>13106.44</v>
      </c>
      <c r="S217" s="13">
        <v>0</v>
      </c>
      <c r="T217" s="49">
        <f t="shared" si="22"/>
        <v>8106.44</v>
      </c>
      <c r="U217" s="50"/>
      <c r="V217" s="13">
        <v>18747337111</v>
      </c>
      <c r="W217" s="16">
        <v>13596652621</v>
      </c>
      <c r="X217" s="36"/>
      <c r="Y217" s="16"/>
      <c r="Z217" s="16"/>
    </row>
    <row r="218" spans="1:26">
      <c r="A218" s="13">
        <v>216</v>
      </c>
      <c r="B218" s="13" t="s">
        <v>27</v>
      </c>
      <c r="C218" s="14" t="s">
        <v>499</v>
      </c>
      <c r="D218" s="14" t="s">
        <v>29</v>
      </c>
      <c r="E218" s="14" t="s">
        <v>514</v>
      </c>
      <c r="F218" s="53" t="s">
        <v>515</v>
      </c>
      <c r="G218" s="14">
        <v>2</v>
      </c>
      <c r="H218" s="17">
        <v>18</v>
      </c>
      <c r="I218" s="17">
        <v>7</v>
      </c>
      <c r="J218" s="17">
        <v>11</v>
      </c>
      <c r="K218" s="13">
        <v>15000</v>
      </c>
      <c r="L218" s="16"/>
      <c r="M218" s="16"/>
      <c r="N218" s="16">
        <v>19000</v>
      </c>
      <c r="O218" s="16">
        <v>20670.95</v>
      </c>
      <c r="P218" s="16">
        <v>15220</v>
      </c>
      <c r="Q218" s="13">
        <f t="shared" si="23"/>
        <v>24450.95</v>
      </c>
      <c r="R218" s="13">
        <f t="shared" si="24"/>
        <v>12225.475</v>
      </c>
      <c r="S218" s="13">
        <v>0</v>
      </c>
      <c r="T218" s="49">
        <f t="shared" si="22"/>
        <v>4725.475</v>
      </c>
      <c r="U218" s="50"/>
      <c r="V218" s="13">
        <v>18747337111</v>
      </c>
      <c r="W218" s="16">
        <v>15500433819</v>
      </c>
      <c r="X218" s="36"/>
      <c r="Y218" s="16"/>
      <c r="Z218" s="16"/>
    </row>
    <row r="219" ht="15" spans="1:26">
      <c r="A219" s="13">
        <v>217</v>
      </c>
      <c r="B219" s="13" t="s">
        <v>27</v>
      </c>
      <c r="C219" s="14" t="s">
        <v>499</v>
      </c>
      <c r="D219" s="14" t="s">
        <v>29</v>
      </c>
      <c r="E219" s="14" t="s">
        <v>516</v>
      </c>
      <c r="F219" s="126" t="s">
        <v>517</v>
      </c>
      <c r="G219" s="14">
        <v>2</v>
      </c>
      <c r="H219" s="17">
        <v>37.5</v>
      </c>
      <c r="I219" s="17">
        <v>15</v>
      </c>
      <c r="J219" s="17">
        <v>22.5</v>
      </c>
      <c r="K219" s="13">
        <v>25000</v>
      </c>
      <c r="L219" s="16">
        <v>1500</v>
      </c>
      <c r="M219" s="16"/>
      <c r="N219" s="16">
        <v>24680</v>
      </c>
      <c r="O219" s="16">
        <v>22233.5</v>
      </c>
      <c r="P219" s="16">
        <v>10000</v>
      </c>
      <c r="Q219" s="13">
        <f t="shared" si="23"/>
        <v>38413.5</v>
      </c>
      <c r="R219" s="13">
        <f t="shared" si="24"/>
        <v>19206.75</v>
      </c>
      <c r="S219" s="13">
        <v>0</v>
      </c>
      <c r="T219" s="49">
        <f t="shared" si="22"/>
        <v>6706.75</v>
      </c>
      <c r="U219" s="50"/>
      <c r="V219" s="13">
        <v>18747337111</v>
      </c>
      <c r="W219" s="16">
        <v>15144653932</v>
      </c>
      <c r="X219" s="36"/>
      <c r="Y219" s="16"/>
      <c r="Z219" s="16"/>
    </row>
    <row r="220" ht="15" spans="1:26">
      <c r="A220" s="13">
        <v>218</v>
      </c>
      <c r="B220" s="13" t="s">
        <v>27</v>
      </c>
      <c r="C220" s="14" t="s">
        <v>499</v>
      </c>
      <c r="D220" s="14" t="s">
        <v>29</v>
      </c>
      <c r="E220" s="14" t="s">
        <v>518</v>
      </c>
      <c r="F220" s="78" t="s">
        <v>519</v>
      </c>
      <c r="G220" s="14">
        <v>1</v>
      </c>
      <c r="H220" s="17">
        <v>30</v>
      </c>
      <c r="I220" s="17">
        <v>12</v>
      </c>
      <c r="J220" s="17">
        <v>18</v>
      </c>
      <c r="K220" s="13">
        <v>22000</v>
      </c>
      <c r="L220" s="16"/>
      <c r="M220" s="16"/>
      <c r="N220" s="16">
        <v>23800</v>
      </c>
      <c r="O220" s="16">
        <v>16340.27</v>
      </c>
      <c r="P220" s="16">
        <v>10300</v>
      </c>
      <c r="Q220" s="13">
        <f t="shared" si="23"/>
        <v>29840.27</v>
      </c>
      <c r="R220" s="13">
        <f t="shared" si="24"/>
        <v>29840.27</v>
      </c>
      <c r="S220" s="13">
        <v>0</v>
      </c>
      <c r="T220" s="49">
        <f t="shared" si="22"/>
        <v>7840.27</v>
      </c>
      <c r="U220" s="50"/>
      <c r="V220" s="13">
        <v>18747337111</v>
      </c>
      <c r="W220" s="16">
        <v>13614857206</v>
      </c>
      <c r="X220" s="36"/>
      <c r="Y220" s="16"/>
      <c r="Z220" s="16"/>
    </row>
    <row r="221" ht="28" spans="1:26">
      <c r="A221" s="13">
        <v>219</v>
      </c>
      <c r="B221" s="13" t="s">
        <v>27</v>
      </c>
      <c r="C221" s="14" t="s">
        <v>499</v>
      </c>
      <c r="D221" s="25" t="s">
        <v>139</v>
      </c>
      <c r="E221" s="14" t="s">
        <v>520</v>
      </c>
      <c r="F221" s="126" t="s">
        <v>521</v>
      </c>
      <c r="G221" s="14">
        <v>3</v>
      </c>
      <c r="H221" s="17">
        <v>60</v>
      </c>
      <c r="I221" s="17">
        <v>24</v>
      </c>
      <c r="J221" s="17">
        <v>36</v>
      </c>
      <c r="K221" s="13">
        <v>55000</v>
      </c>
      <c r="L221" s="16"/>
      <c r="M221" s="16"/>
      <c r="N221" s="16">
        <v>32900</v>
      </c>
      <c r="O221" s="16">
        <v>22718.04</v>
      </c>
      <c r="P221" s="16">
        <v>16400</v>
      </c>
      <c r="Q221" s="13">
        <f t="shared" si="23"/>
        <v>39218.04</v>
      </c>
      <c r="R221" s="13">
        <f t="shared" si="24"/>
        <v>13072.68</v>
      </c>
      <c r="S221" s="13">
        <v>0</v>
      </c>
      <c r="T221" s="49">
        <f t="shared" si="22"/>
        <v>-5260.65333333333</v>
      </c>
      <c r="U221" s="50"/>
      <c r="V221" s="13">
        <v>18747337111</v>
      </c>
      <c r="W221" s="16">
        <v>17547563040</v>
      </c>
      <c r="X221" s="36"/>
      <c r="Y221" s="13" t="s">
        <v>56</v>
      </c>
      <c r="Z221" s="16"/>
    </row>
    <row r="222" spans="1:26">
      <c r="A222" s="13">
        <v>220</v>
      </c>
      <c r="B222" s="13" t="s">
        <v>27</v>
      </c>
      <c r="C222" s="16" t="s">
        <v>522</v>
      </c>
      <c r="D222" s="14" t="s">
        <v>29</v>
      </c>
      <c r="E222" s="16" t="s">
        <v>523</v>
      </c>
      <c r="F222" s="29" t="s">
        <v>524</v>
      </c>
      <c r="G222" s="16">
        <v>6</v>
      </c>
      <c r="H222" s="17">
        <v>33</v>
      </c>
      <c r="I222" s="17">
        <v>0</v>
      </c>
      <c r="J222" s="17">
        <v>25</v>
      </c>
      <c r="K222" s="36">
        <v>82000</v>
      </c>
      <c r="L222" s="13">
        <v>88500</v>
      </c>
      <c r="M222" s="13">
        <v>0</v>
      </c>
      <c r="N222" s="40">
        <v>51000</v>
      </c>
      <c r="O222" s="13">
        <v>9326.72</v>
      </c>
      <c r="P222" s="13">
        <v>17100</v>
      </c>
      <c r="Q222" s="13">
        <f t="shared" si="23"/>
        <v>131726.72</v>
      </c>
      <c r="R222" s="13">
        <f t="shared" si="24"/>
        <v>21954.4533333333</v>
      </c>
      <c r="S222" s="13">
        <v>0</v>
      </c>
      <c r="T222" s="49">
        <f t="shared" si="22"/>
        <v>8287.78666666667</v>
      </c>
      <c r="U222" s="50"/>
      <c r="V222" s="53">
        <v>13847537224</v>
      </c>
      <c r="W222" s="53">
        <v>15050457740</v>
      </c>
      <c r="X222" s="36"/>
      <c r="Y222" s="13"/>
      <c r="Z222" s="16"/>
    </row>
    <row r="223" spans="1:26">
      <c r="A223" s="13">
        <v>221</v>
      </c>
      <c r="B223" s="13" t="s">
        <v>27</v>
      </c>
      <c r="C223" s="16" t="s">
        <v>522</v>
      </c>
      <c r="D223" s="14" t="s">
        <v>29</v>
      </c>
      <c r="E223" s="16" t="s">
        <v>525</v>
      </c>
      <c r="F223" s="29" t="s">
        <v>526</v>
      </c>
      <c r="G223" s="16">
        <v>5</v>
      </c>
      <c r="H223" s="17">
        <v>69</v>
      </c>
      <c r="I223" s="17">
        <v>0</v>
      </c>
      <c r="J223" s="17">
        <v>41</v>
      </c>
      <c r="K223" s="36">
        <v>25830</v>
      </c>
      <c r="L223" s="13">
        <v>35000</v>
      </c>
      <c r="M223" s="13">
        <v>0</v>
      </c>
      <c r="N223" s="40">
        <v>53620</v>
      </c>
      <c r="O223" s="13">
        <v>6501.96</v>
      </c>
      <c r="P223" s="13">
        <v>29300</v>
      </c>
      <c r="Q223" s="13">
        <f t="shared" si="23"/>
        <v>65821.96</v>
      </c>
      <c r="R223" s="13">
        <f t="shared" si="24"/>
        <v>13164.392</v>
      </c>
      <c r="S223" s="13">
        <v>0</v>
      </c>
      <c r="T223" s="49">
        <f t="shared" si="22"/>
        <v>7998.392</v>
      </c>
      <c r="U223" s="50"/>
      <c r="V223" s="53"/>
      <c r="W223" s="53">
        <v>15147025806</v>
      </c>
      <c r="X223" s="36"/>
      <c r="Y223" s="13"/>
      <c r="Z223" s="16"/>
    </row>
    <row r="224" spans="1:26">
      <c r="A224" s="13">
        <v>222</v>
      </c>
      <c r="B224" s="13" t="s">
        <v>27</v>
      </c>
      <c r="C224" s="16" t="s">
        <v>522</v>
      </c>
      <c r="D224" s="14" t="s">
        <v>29</v>
      </c>
      <c r="E224" s="16" t="s">
        <v>527</v>
      </c>
      <c r="F224" s="29" t="s">
        <v>528</v>
      </c>
      <c r="G224" s="16">
        <v>3</v>
      </c>
      <c r="H224" s="17">
        <v>57</v>
      </c>
      <c r="I224" s="17">
        <v>0</v>
      </c>
      <c r="J224" s="17">
        <v>47</v>
      </c>
      <c r="K224" s="36">
        <v>42300</v>
      </c>
      <c r="L224" s="13">
        <v>28000</v>
      </c>
      <c r="M224" s="13">
        <v>0</v>
      </c>
      <c r="N224" s="40">
        <v>58530</v>
      </c>
      <c r="O224" s="13">
        <v>5757.96</v>
      </c>
      <c r="P224" s="13">
        <v>25600</v>
      </c>
      <c r="Q224" s="13">
        <f t="shared" si="23"/>
        <v>66687.96</v>
      </c>
      <c r="R224" s="13">
        <f t="shared" si="24"/>
        <v>22229.32</v>
      </c>
      <c r="S224" s="13">
        <v>0</v>
      </c>
      <c r="T224" s="49">
        <f t="shared" si="22"/>
        <v>8129.32</v>
      </c>
      <c r="U224" s="50"/>
      <c r="V224" s="53"/>
      <c r="W224" s="53">
        <v>13847956744</v>
      </c>
      <c r="X224" s="36"/>
      <c r="Y224" s="13"/>
      <c r="Z224" s="16"/>
    </row>
    <row r="225" spans="1:26">
      <c r="A225" s="13">
        <v>223</v>
      </c>
      <c r="B225" s="13" t="s">
        <v>27</v>
      </c>
      <c r="C225" s="16" t="s">
        <v>522</v>
      </c>
      <c r="D225" s="14" t="s">
        <v>29</v>
      </c>
      <c r="E225" s="16" t="s">
        <v>529</v>
      </c>
      <c r="F225" s="29" t="s">
        <v>530</v>
      </c>
      <c r="G225" s="16">
        <v>4</v>
      </c>
      <c r="H225" s="17">
        <v>88.5</v>
      </c>
      <c r="I225" s="17">
        <v>0</v>
      </c>
      <c r="J225" s="17">
        <v>60</v>
      </c>
      <c r="K225" s="36">
        <v>49200</v>
      </c>
      <c r="L225" s="13">
        <v>78400</v>
      </c>
      <c r="M225" s="13">
        <v>0</v>
      </c>
      <c r="N225" s="40">
        <v>39500</v>
      </c>
      <c r="O225" s="13">
        <v>5167.32</v>
      </c>
      <c r="P225" s="13">
        <v>41950</v>
      </c>
      <c r="Q225" s="13">
        <f t="shared" si="23"/>
        <v>81117.32</v>
      </c>
      <c r="R225" s="13">
        <f t="shared" si="24"/>
        <v>20279.33</v>
      </c>
      <c r="S225" s="13">
        <v>0</v>
      </c>
      <c r="T225" s="49">
        <f t="shared" si="22"/>
        <v>7979.33</v>
      </c>
      <c r="U225" s="50"/>
      <c r="V225" s="53"/>
      <c r="W225" s="53">
        <v>15849544974</v>
      </c>
      <c r="X225" s="36"/>
      <c r="Y225" s="13"/>
      <c r="Z225" s="16"/>
    </row>
    <row r="226" spans="1:26">
      <c r="A226" s="13">
        <v>224</v>
      </c>
      <c r="B226" s="13" t="s">
        <v>27</v>
      </c>
      <c r="C226" s="16" t="s">
        <v>522</v>
      </c>
      <c r="D226" s="18" t="s">
        <v>53</v>
      </c>
      <c r="E226" s="16" t="s">
        <v>531</v>
      </c>
      <c r="F226" s="29" t="s">
        <v>532</v>
      </c>
      <c r="G226" s="16">
        <v>2</v>
      </c>
      <c r="H226" s="17">
        <v>24</v>
      </c>
      <c r="I226" s="17">
        <v>0</v>
      </c>
      <c r="J226" s="17">
        <v>15</v>
      </c>
      <c r="K226" s="36">
        <v>18000</v>
      </c>
      <c r="L226" s="13">
        <v>0</v>
      </c>
      <c r="M226" s="13">
        <v>0</v>
      </c>
      <c r="N226" s="40">
        <v>35760</v>
      </c>
      <c r="O226" s="13">
        <v>6558.45</v>
      </c>
      <c r="P226" s="13">
        <v>7800</v>
      </c>
      <c r="Q226" s="13">
        <f t="shared" si="23"/>
        <v>34518.45</v>
      </c>
      <c r="R226" s="13">
        <f t="shared" si="24"/>
        <v>17259.225</v>
      </c>
      <c r="S226" s="13">
        <v>0</v>
      </c>
      <c r="T226" s="49">
        <f t="shared" si="22"/>
        <v>8259.225</v>
      </c>
      <c r="U226" s="50"/>
      <c r="V226" s="53"/>
      <c r="W226" s="53">
        <v>13298059246</v>
      </c>
      <c r="X226" s="36"/>
      <c r="Y226" s="13"/>
      <c r="Z226" s="16"/>
    </row>
    <row r="227" spans="1:26">
      <c r="A227" s="13">
        <v>225</v>
      </c>
      <c r="B227" s="13" t="s">
        <v>27</v>
      </c>
      <c r="C227" s="16" t="s">
        <v>522</v>
      </c>
      <c r="D227" s="14" t="s">
        <v>29</v>
      </c>
      <c r="E227" s="16" t="s">
        <v>376</v>
      </c>
      <c r="F227" s="29" t="s">
        <v>533</v>
      </c>
      <c r="G227" s="16">
        <v>4</v>
      </c>
      <c r="H227" s="17">
        <v>34.5</v>
      </c>
      <c r="I227" s="17">
        <v>0</v>
      </c>
      <c r="J227" s="17">
        <v>25</v>
      </c>
      <c r="K227" s="36">
        <v>99000</v>
      </c>
      <c r="L227" s="13">
        <v>88800</v>
      </c>
      <c r="M227" s="13">
        <v>0</v>
      </c>
      <c r="N227" s="40">
        <v>36500</v>
      </c>
      <c r="O227" s="13">
        <v>13322.06</v>
      </c>
      <c r="P227" s="13">
        <v>6900</v>
      </c>
      <c r="Q227" s="13">
        <f t="shared" si="23"/>
        <v>131722.06</v>
      </c>
      <c r="R227" s="13">
        <f t="shared" si="24"/>
        <v>32930.515</v>
      </c>
      <c r="S227" s="13">
        <v>0</v>
      </c>
      <c r="T227" s="49">
        <f t="shared" si="22"/>
        <v>8180.515</v>
      </c>
      <c r="U227" s="50"/>
      <c r="V227" s="53"/>
      <c r="W227" s="53">
        <v>15849578907</v>
      </c>
      <c r="X227" s="36"/>
      <c r="Y227" s="13"/>
      <c r="Z227" s="16"/>
    </row>
    <row r="228" spans="1:26">
      <c r="A228" s="13">
        <v>226</v>
      </c>
      <c r="B228" s="13" t="s">
        <v>27</v>
      </c>
      <c r="C228" s="16" t="s">
        <v>522</v>
      </c>
      <c r="D228" s="14" t="s">
        <v>29</v>
      </c>
      <c r="E228" s="16" t="s">
        <v>534</v>
      </c>
      <c r="F228" s="29" t="s">
        <v>535</v>
      </c>
      <c r="G228" s="16">
        <v>4</v>
      </c>
      <c r="H228" s="17">
        <v>46.5</v>
      </c>
      <c r="I228" s="17">
        <v>0</v>
      </c>
      <c r="J228" s="17">
        <v>30</v>
      </c>
      <c r="K228" s="36">
        <v>25800</v>
      </c>
      <c r="L228" s="13">
        <v>2000</v>
      </c>
      <c r="M228" s="13">
        <v>0</v>
      </c>
      <c r="N228" s="40">
        <v>50940</v>
      </c>
      <c r="O228" s="13">
        <v>19475.29</v>
      </c>
      <c r="P228" s="13">
        <v>13500</v>
      </c>
      <c r="Q228" s="13">
        <f t="shared" si="23"/>
        <v>58915.29</v>
      </c>
      <c r="R228" s="13">
        <f t="shared" si="24"/>
        <v>14728.8225</v>
      </c>
      <c r="S228" s="13">
        <v>0</v>
      </c>
      <c r="T228" s="49">
        <f t="shared" si="22"/>
        <v>8278.8225</v>
      </c>
      <c r="U228" s="50"/>
      <c r="V228" s="53"/>
      <c r="W228" s="86" t="s">
        <v>536</v>
      </c>
      <c r="X228" s="36"/>
      <c r="Y228" s="13"/>
      <c r="Z228" s="16"/>
    </row>
    <row r="229" spans="1:26">
      <c r="A229" s="13">
        <v>227</v>
      </c>
      <c r="B229" s="13" t="s">
        <v>27</v>
      </c>
      <c r="C229" s="16" t="s">
        <v>522</v>
      </c>
      <c r="D229" s="14" t="s">
        <v>29</v>
      </c>
      <c r="E229" s="16" t="s">
        <v>537</v>
      </c>
      <c r="F229" s="29" t="s">
        <v>538</v>
      </c>
      <c r="G229" s="16">
        <v>4</v>
      </c>
      <c r="H229" s="17">
        <v>30</v>
      </c>
      <c r="I229" s="17">
        <v>0</v>
      </c>
      <c r="J229" s="17">
        <v>25</v>
      </c>
      <c r="K229" s="36">
        <v>65000</v>
      </c>
      <c r="L229" s="13">
        <v>63600</v>
      </c>
      <c r="M229" s="13">
        <v>0</v>
      </c>
      <c r="N229" s="40">
        <v>35180</v>
      </c>
      <c r="O229" s="13">
        <v>7069.71</v>
      </c>
      <c r="P229" s="13">
        <v>8000</v>
      </c>
      <c r="Q229" s="13">
        <f t="shared" si="23"/>
        <v>97849.71</v>
      </c>
      <c r="R229" s="13">
        <f t="shared" si="24"/>
        <v>24462.4275</v>
      </c>
      <c r="S229" s="13">
        <v>0</v>
      </c>
      <c r="T229" s="49">
        <f t="shared" si="22"/>
        <v>8212.4275</v>
      </c>
      <c r="U229" s="50"/>
      <c r="V229" s="53"/>
      <c r="W229" s="53">
        <v>13214817643</v>
      </c>
      <c r="X229" s="36"/>
      <c r="Y229" s="13"/>
      <c r="Z229" s="16"/>
    </row>
    <row r="230" spans="1:26">
      <c r="A230" s="13">
        <v>228</v>
      </c>
      <c r="B230" s="13" t="s">
        <v>27</v>
      </c>
      <c r="C230" s="16" t="s">
        <v>522</v>
      </c>
      <c r="D230" s="18" t="s">
        <v>539</v>
      </c>
      <c r="E230" s="16" t="s">
        <v>540</v>
      </c>
      <c r="F230" s="29" t="s">
        <v>541</v>
      </c>
      <c r="G230" s="16">
        <v>4</v>
      </c>
      <c r="H230" s="17">
        <v>87</v>
      </c>
      <c r="I230" s="17">
        <v>0</v>
      </c>
      <c r="J230" s="17">
        <v>60</v>
      </c>
      <c r="K230" s="36">
        <v>47040</v>
      </c>
      <c r="L230" s="13">
        <v>50400</v>
      </c>
      <c r="M230" s="13">
        <v>0</v>
      </c>
      <c r="N230" s="40">
        <v>57350</v>
      </c>
      <c r="O230" s="13">
        <v>10018.38</v>
      </c>
      <c r="P230" s="13">
        <v>37800</v>
      </c>
      <c r="Q230" s="13">
        <f t="shared" si="23"/>
        <v>79968.38</v>
      </c>
      <c r="R230" s="13">
        <f t="shared" si="24"/>
        <v>19992.095</v>
      </c>
      <c r="S230" s="13">
        <v>0</v>
      </c>
      <c r="T230" s="49">
        <f t="shared" si="22"/>
        <v>8232.095</v>
      </c>
      <c r="U230" s="50"/>
      <c r="V230" s="53"/>
      <c r="W230" s="53">
        <v>18648556635</v>
      </c>
      <c r="X230" s="36"/>
      <c r="Y230" s="13"/>
      <c r="Z230" s="16"/>
    </row>
    <row r="231" spans="1:26">
      <c r="A231" s="13">
        <v>229</v>
      </c>
      <c r="B231" s="13" t="s">
        <v>27</v>
      </c>
      <c r="C231" s="16" t="s">
        <v>522</v>
      </c>
      <c r="D231" s="14" t="s">
        <v>29</v>
      </c>
      <c r="E231" s="16" t="s">
        <v>542</v>
      </c>
      <c r="F231" s="29" t="s">
        <v>543</v>
      </c>
      <c r="G231" s="16">
        <v>4</v>
      </c>
      <c r="H231" s="17">
        <v>30</v>
      </c>
      <c r="I231" s="17">
        <v>0</v>
      </c>
      <c r="J231" s="17">
        <v>20</v>
      </c>
      <c r="K231" s="36">
        <v>22000</v>
      </c>
      <c r="L231" s="13">
        <v>25500</v>
      </c>
      <c r="M231" s="13">
        <v>0</v>
      </c>
      <c r="N231" s="40">
        <v>25800</v>
      </c>
      <c r="O231" s="13">
        <v>13086.95</v>
      </c>
      <c r="P231" s="13">
        <v>9400</v>
      </c>
      <c r="Q231" s="13">
        <f t="shared" si="23"/>
        <v>54986.95</v>
      </c>
      <c r="R231" s="13">
        <f t="shared" si="24"/>
        <v>13746.7375</v>
      </c>
      <c r="S231" s="13">
        <v>0</v>
      </c>
      <c r="T231" s="49">
        <f t="shared" si="22"/>
        <v>8246.7375</v>
      </c>
      <c r="U231" s="50"/>
      <c r="V231" s="53"/>
      <c r="W231" s="53">
        <v>15114724690</v>
      </c>
      <c r="X231" s="36"/>
      <c r="Y231" s="13"/>
      <c r="Z231" s="16"/>
    </row>
    <row r="232" spans="1:26">
      <c r="A232" s="13">
        <v>230</v>
      </c>
      <c r="B232" s="13" t="s">
        <v>27</v>
      </c>
      <c r="C232" s="16" t="s">
        <v>522</v>
      </c>
      <c r="D232" s="14" t="s">
        <v>29</v>
      </c>
      <c r="E232" s="16" t="s">
        <v>544</v>
      </c>
      <c r="F232" s="29" t="s">
        <v>545</v>
      </c>
      <c r="G232" s="16">
        <v>2</v>
      </c>
      <c r="H232" s="17">
        <v>36</v>
      </c>
      <c r="I232" s="17">
        <v>0</v>
      </c>
      <c r="J232" s="17">
        <v>20</v>
      </c>
      <c r="K232" s="36">
        <v>23000</v>
      </c>
      <c r="L232" s="13">
        <v>0</v>
      </c>
      <c r="M232" s="13">
        <v>0</v>
      </c>
      <c r="N232" s="40">
        <v>44200</v>
      </c>
      <c r="O232" s="13">
        <v>9179.56</v>
      </c>
      <c r="P232" s="13">
        <v>14000</v>
      </c>
      <c r="Q232" s="13">
        <f t="shared" si="23"/>
        <v>39379.56</v>
      </c>
      <c r="R232" s="13">
        <f t="shared" si="24"/>
        <v>19689.78</v>
      </c>
      <c r="S232" s="13">
        <v>0</v>
      </c>
      <c r="T232" s="49">
        <f t="shared" si="22"/>
        <v>8189.78</v>
      </c>
      <c r="U232" s="50"/>
      <c r="V232" s="53"/>
      <c r="W232" s="53">
        <v>14747501330</v>
      </c>
      <c r="X232" s="36"/>
      <c r="Y232" s="13"/>
      <c r="Z232" s="16"/>
    </row>
    <row r="233" spans="1:26">
      <c r="A233" s="13">
        <v>231</v>
      </c>
      <c r="B233" s="13" t="s">
        <v>27</v>
      </c>
      <c r="C233" s="16" t="s">
        <v>522</v>
      </c>
      <c r="D233" s="14" t="s">
        <v>29</v>
      </c>
      <c r="E233" s="16" t="s">
        <v>546</v>
      </c>
      <c r="F233" s="29" t="s">
        <v>547</v>
      </c>
      <c r="G233" s="16">
        <v>2</v>
      </c>
      <c r="H233" s="17">
        <v>144</v>
      </c>
      <c r="I233" s="17">
        <v>0</v>
      </c>
      <c r="J233" s="17">
        <v>95</v>
      </c>
      <c r="K233" s="36">
        <v>66500</v>
      </c>
      <c r="L233" s="13">
        <v>0</v>
      </c>
      <c r="M233" s="13">
        <v>0</v>
      </c>
      <c r="N233" s="40">
        <v>91480</v>
      </c>
      <c r="O233" s="13">
        <v>20187.3</v>
      </c>
      <c r="P233" s="13">
        <v>64300</v>
      </c>
      <c r="Q233" s="13">
        <f t="shared" si="23"/>
        <v>47367.3</v>
      </c>
      <c r="R233" s="13">
        <f t="shared" si="24"/>
        <v>23683.65</v>
      </c>
      <c r="S233" s="13">
        <v>0</v>
      </c>
      <c r="T233" s="49">
        <f t="shared" si="22"/>
        <v>-9566.35</v>
      </c>
      <c r="U233" s="50"/>
      <c r="V233" s="53"/>
      <c r="W233" s="53">
        <v>13604757244</v>
      </c>
      <c r="X233" s="36"/>
      <c r="Y233" s="13"/>
      <c r="Z233" s="16"/>
    </row>
    <row r="234" s="1" customFormat="1" spans="1:26">
      <c r="A234" s="13">
        <v>232</v>
      </c>
      <c r="B234" s="13" t="s">
        <v>27</v>
      </c>
      <c r="C234" s="16" t="s">
        <v>522</v>
      </c>
      <c r="D234" s="14" t="s">
        <v>29</v>
      </c>
      <c r="E234" s="14" t="s">
        <v>548</v>
      </c>
      <c r="F234" s="29" t="s">
        <v>549</v>
      </c>
      <c r="G234" s="14">
        <v>1</v>
      </c>
      <c r="H234" s="17">
        <v>12</v>
      </c>
      <c r="I234" s="17">
        <v>0</v>
      </c>
      <c r="J234" s="17">
        <v>8</v>
      </c>
      <c r="K234" s="36">
        <v>8960</v>
      </c>
      <c r="L234" s="13">
        <v>0</v>
      </c>
      <c r="M234" s="13">
        <v>0</v>
      </c>
      <c r="N234" s="40">
        <v>13000</v>
      </c>
      <c r="O234" s="13">
        <v>6611.45</v>
      </c>
      <c r="P234" s="13">
        <v>2400</v>
      </c>
      <c r="Q234" s="13">
        <f t="shared" si="23"/>
        <v>17211.45</v>
      </c>
      <c r="R234" s="13">
        <f t="shared" si="24"/>
        <v>17211.45</v>
      </c>
      <c r="S234" s="13">
        <v>0</v>
      </c>
      <c r="T234" s="49">
        <f t="shared" si="22"/>
        <v>8251.45</v>
      </c>
      <c r="U234" s="50"/>
      <c r="V234" s="53"/>
      <c r="W234" s="53">
        <v>15134760148</v>
      </c>
      <c r="X234" s="36"/>
      <c r="Y234" s="13"/>
      <c r="Z234" s="16"/>
    </row>
    <row r="235" spans="1:26">
      <c r="A235" s="13">
        <v>233</v>
      </c>
      <c r="B235" s="13" t="s">
        <v>27</v>
      </c>
      <c r="C235" s="16" t="s">
        <v>522</v>
      </c>
      <c r="D235" s="14" t="s">
        <v>29</v>
      </c>
      <c r="E235" s="14" t="s">
        <v>550</v>
      </c>
      <c r="F235" s="29" t="s">
        <v>551</v>
      </c>
      <c r="G235" s="14">
        <v>2</v>
      </c>
      <c r="H235" s="17">
        <v>18</v>
      </c>
      <c r="I235" s="17">
        <v>0</v>
      </c>
      <c r="J235" s="17">
        <v>14</v>
      </c>
      <c r="K235" s="36">
        <v>16100</v>
      </c>
      <c r="L235" s="13">
        <v>0</v>
      </c>
      <c r="M235" s="13">
        <v>0</v>
      </c>
      <c r="N235" s="40">
        <v>22500</v>
      </c>
      <c r="O235" s="13">
        <v>12389.74</v>
      </c>
      <c r="P235" s="13">
        <v>2400</v>
      </c>
      <c r="Q235" s="13">
        <f t="shared" si="23"/>
        <v>32489.74</v>
      </c>
      <c r="R235" s="13">
        <f t="shared" si="24"/>
        <v>16244.87</v>
      </c>
      <c r="S235" s="13">
        <v>0</v>
      </c>
      <c r="T235" s="49">
        <f t="shared" si="22"/>
        <v>8194.87</v>
      </c>
      <c r="U235" s="50"/>
      <c r="V235" s="53"/>
      <c r="W235" s="53">
        <v>13754059334</v>
      </c>
      <c r="X235" s="36"/>
      <c r="Y235" s="13"/>
      <c r="Z235" s="16"/>
    </row>
    <row r="236" spans="1:26">
      <c r="A236" s="13">
        <v>234</v>
      </c>
      <c r="B236" s="13" t="s">
        <v>27</v>
      </c>
      <c r="C236" s="16" t="s">
        <v>522</v>
      </c>
      <c r="D236" s="25" t="s">
        <v>53</v>
      </c>
      <c r="E236" s="14" t="s">
        <v>552</v>
      </c>
      <c r="F236" s="29" t="s">
        <v>553</v>
      </c>
      <c r="G236" s="14">
        <v>2</v>
      </c>
      <c r="H236" s="17">
        <v>42</v>
      </c>
      <c r="I236" s="17">
        <v>0</v>
      </c>
      <c r="J236" s="17">
        <v>36</v>
      </c>
      <c r="K236" s="36">
        <v>45360</v>
      </c>
      <c r="L236" s="13">
        <v>0</v>
      </c>
      <c r="M236" s="13">
        <v>0</v>
      </c>
      <c r="N236" s="40">
        <v>62900</v>
      </c>
      <c r="O236" s="13">
        <v>11333.01</v>
      </c>
      <c r="P236" s="13">
        <v>12400</v>
      </c>
      <c r="Q236" s="13">
        <f t="shared" si="23"/>
        <v>61833.01</v>
      </c>
      <c r="R236" s="13">
        <f t="shared" si="24"/>
        <v>30916.505</v>
      </c>
      <c r="S236" s="13">
        <v>0</v>
      </c>
      <c r="T236" s="49">
        <f t="shared" si="22"/>
        <v>8236.505</v>
      </c>
      <c r="U236" s="50"/>
      <c r="V236" s="53"/>
      <c r="W236" s="53">
        <v>14740282316</v>
      </c>
      <c r="X236" s="36"/>
      <c r="Y236" s="13"/>
      <c r="Z236" s="16"/>
    </row>
    <row r="237" spans="1:26">
      <c r="A237" s="13">
        <v>235</v>
      </c>
      <c r="B237" s="13" t="s">
        <v>27</v>
      </c>
      <c r="C237" s="13" t="s">
        <v>522</v>
      </c>
      <c r="D237" s="14" t="s">
        <v>29</v>
      </c>
      <c r="E237" s="13" t="s">
        <v>554</v>
      </c>
      <c r="F237" s="29" t="s">
        <v>555</v>
      </c>
      <c r="G237" s="13">
        <v>2</v>
      </c>
      <c r="H237" s="24">
        <v>30</v>
      </c>
      <c r="I237" s="24">
        <v>0</v>
      </c>
      <c r="J237" s="24">
        <v>24</v>
      </c>
      <c r="K237" s="36">
        <v>21600</v>
      </c>
      <c r="L237" s="13">
        <v>5000</v>
      </c>
      <c r="M237" s="13">
        <v>0</v>
      </c>
      <c r="N237" s="40">
        <v>34980</v>
      </c>
      <c r="O237" s="13">
        <v>4645.11</v>
      </c>
      <c r="P237" s="13">
        <v>7000</v>
      </c>
      <c r="Q237" s="13">
        <f t="shared" si="23"/>
        <v>37625.11</v>
      </c>
      <c r="R237" s="13">
        <f t="shared" si="24"/>
        <v>18812.555</v>
      </c>
      <c r="S237" s="13">
        <v>0</v>
      </c>
      <c r="T237" s="49">
        <f t="shared" si="22"/>
        <v>8012.555</v>
      </c>
      <c r="U237" s="50"/>
      <c r="V237" s="53"/>
      <c r="W237" s="53">
        <v>15144754096</v>
      </c>
      <c r="X237" s="36"/>
      <c r="Y237" s="13"/>
      <c r="Z237" s="16"/>
    </row>
    <row r="238" spans="1:26">
      <c r="A238" s="13">
        <v>236</v>
      </c>
      <c r="B238" s="13" t="s">
        <v>27</v>
      </c>
      <c r="C238" s="16" t="s">
        <v>522</v>
      </c>
      <c r="D238" s="14" t="s">
        <v>29</v>
      </c>
      <c r="E238" s="14" t="s">
        <v>556</v>
      </c>
      <c r="F238" s="29" t="s">
        <v>557</v>
      </c>
      <c r="G238" s="14">
        <v>3</v>
      </c>
      <c r="H238" s="17">
        <v>18</v>
      </c>
      <c r="I238" s="17">
        <v>0</v>
      </c>
      <c r="J238" s="17">
        <v>18</v>
      </c>
      <c r="K238" s="36">
        <v>28260</v>
      </c>
      <c r="L238" s="13">
        <v>0</v>
      </c>
      <c r="M238" s="13">
        <v>0</v>
      </c>
      <c r="N238" s="40">
        <v>52900</v>
      </c>
      <c r="O238" s="13">
        <v>14135.13</v>
      </c>
      <c r="P238" s="13">
        <v>14100</v>
      </c>
      <c r="Q238" s="13">
        <f t="shared" si="23"/>
        <v>52935.13</v>
      </c>
      <c r="R238" s="13">
        <f t="shared" si="24"/>
        <v>17645.0433333333</v>
      </c>
      <c r="S238" s="13">
        <v>0</v>
      </c>
      <c r="T238" s="49">
        <f t="shared" si="22"/>
        <v>8225.04333333333</v>
      </c>
      <c r="U238" s="50"/>
      <c r="V238" s="53"/>
      <c r="W238" s="53">
        <v>15947796870</v>
      </c>
      <c r="X238" s="36"/>
      <c r="Y238" s="13"/>
      <c r="Z238" s="16"/>
    </row>
    <row r="239" s="1" customFormat="1" ht="48" customHeight="1" spans="1:26">
      <c r="A239" s="13">
        <v>237</v>
      </c>
      <c r="B239" s="13" t="s">
        <v>27</v>
      </c>
      <c r="C239" s="14" t="s">
        <v>558</v>
      </c>
      <c r="D239" s="14" t="s">
        <v>29</v>
      </c>
      <c r="E239" s="14" t="s">
        <v>559</v>
      </c>
      <c r="F239" s="79" t="s">
        <v>560</v>
      </c>
      <c r="G239" s="14">
        <v>2</v>
      </c>
      <c r="H239" s="17">
        <v>63</v>
      </c>
      <c r="I239" s="17">
        <v>18</v>
      </c>
      <c r="J239" s="17">
        <v>45</v>
      </c>
      <c r="K239" s="36">
        <v>41400</v>
      </c>
      <c r="L239" s="36">
        <v>3000</v>
      </c>
      <c r="M239" s="50"/>
      <c r="N239" s="36">
        <v>35300</v>
      </c>
      <c r="O239" s="36">
        <v>3500</v>
      </c>
      <c r="P239" s="36">
        <v>23200</v>
      </c>
      <c r="Q239" s="13">
        <f t="shared" si="23"/>
        <v>18600</v>
      </c>
      <c r="R239" s="13">
        <f t="shared" si="24"/>
        <v>9300</v>
      </c>
      <c r="S239" s="13">
        <v>2386</v>
      </c>
      <c r="T239" s="49">
        <f t="shared" si="22"/>
        <v>-12593</v>
      </c>
      <c r="U239" s="50" t="s">
        <v>201</v>
      </c>
      <c r="V239" s="15" t="s">
        <v>561</v>
      </c>
      <c r="W239" s="87">
        <v>15148746609</v>
      </c>
      <c r="X239" s="36"/>
      <c r="Y239" s="16"/>
      <c r="Z239" s="16">
        <v>10800</v>
      </c>
    </row>
    <row r="240" s="1" customFormat="1" ht="51" customHeight="1" spans="1:26">
      <c r="A240" s="13">
        <v>238</v>
      </c>
      <c r="B240" s="13" t="s">
        <v>27</v>
      </c>
      <c r="C240" s="14" t="s">
        <v>558</v>
      </c>
      <c r="D240" s="14" t="s">
        <v>29</v>
      </c>
      <c r="E240" s="14" t="s">
        <v>562</v>
      </c>
      <c r="F240" s="80" t="s">
        <v>563</v>
      </c>
      <c r="G240" s="14">
        <v>3</v>
      </c>
      <c r="H240" s="17">
        <v>15</v>
      </c>
      <c r="I240" s="17">
        <v>5</v>
      </c>
      <c r="J240" s="17">
        <v>10</v>
      </c>
      <c r="K240" s="36">
        <v>9500</v>
      </c>
      <c r="L240" s="36">
        <v>3000</v>
      </c>
      <c r="M240" s="50"/>
      <c r="N240" s="36">
        <v>23600</v>
      </c>
      <c r="O240" s="36">
        <v>11300</v>
      </c>
      <c r="P240" s="36">
        <v>11500</v>
      </c>
      <c r="Q240" s="13">
        <f t="shared" si="23"/>
        <v>26400</v>
      </c>
      <c r="R240" s="13">
        <f t="shared" si="24"/>
        <v>8800</v>
      </c>
      <c r="S240" s="13">
        <v>1530</v>
      </c>
      <c r="T240" s="49">
        <f t="shared" si="22"/>
        <v>5123.33333333333</v>
      </c>
      <c r="U240" s="50" t="s">
        <v>201</v>
      </c>
      <c r="V240" s="15" t="s">
        <v>561</v>
      </c>
      <c r="W240" s="87" t="s">
        <v>564</v>
      </c>
      <c r="X240" s="36"/>
      <c r="Y240" s="16"/>
      <c r="Z240" s="16">
        <v>2500</v>
      </c>
    </row>
    <row r="241" ht="15.5" spans="1:26">
      <c r="A241" s="13">
        <v>239</v>
      </c>
      <c r="B241" s="13" t="s">
        <v>27</v>
      </c>
      <c r="C241" s="14" t="s">
        <v>565</v>
      </c>
      <c r="D241" s="18" t="s">
        <v>53</v>
      </c>
      <c r="E241" s="14" t="s">
        <v>566</v>
      </c>
      <c r="F241" s="81" t="s">
        <v>567</v>
      </c>
      <c r="G241" s="16">
        <v>2</v>
      </c>
      <c r="H241" s="17">
        <v>40</v>
      </c>
      <c r="I241" s="17">
        <v>12</v>
      </c>
      <c r="J241" s="17">
        <v>18</v>
      </c>
      <c r="K241" s="27">
        <v>16000</v>
      </c>
      <c r="L241" s="27">
        <v>15000</v>
      </c>
      <c r="M241" s="27"/>
      <c r="N241" s="27">
        <v>32000</v>
      </c>
      <c r="O241" s="27">
        <v>13631.03</v>
      </c>
      <c r="P241" s="27">
        <v>20000</v>
      </c>
      <c r="Q241" s="13">
        <f t="shared" si="23"/>
        <v>40631.03</v>
      </c>
      <c r="R241" s="13">
        <f t="shared" si="24"/>
        <v>20315.515</v>
      </c>
      <c r="S241" s="13">
        <v>15000</v>
      </c>
      <c r="T241" s="49">
        <f t="shared" si="22"/>
        <v>4815.515</v>
      </c>
      <c r="U241" s="27" t="s">
        <v>86</v>
      </c>
      <c r="V241" s="27">
        <v>13848756781</v>
      </c>
      <c r="W241" s="27">
        <v>15848572186</v>
      </c>
      <c r="X241" s="27"/>
      <c r="Y241" s="27"/>
      <c r="Z241" s="27"/>
    </row>
    <row r="242" ht="15.5" spans="1:26">
      <c r="A242" s="13">
        <v>240</v>
      </c>
      <c r="B242" s="13" t="s">
        <v>27</v>
      </c>
      <c r="C242" s="14" t="s">
        <v>565</v>
      </c>
      <c r="D242" s="18" t="s">
        <v>53</v>
      </c>
      <c r="E242" s="14" t="s">
        <v>568</v>
      </c>
      <c r="F242" s="81" t="s">
        <v>569</v>
      </c>
      <c r="G242" s="16">
        <v>3</v>
      </c>
      <c r="H242" s="17">
        <v>50</v>
      </c>
      <c r="I242" s="17">
        <v>15</v>
      </c>
      <c r="J242" s="17">
        <v>12</v>
      </c>
      <c r="K242" s="27">
        <v>13000</v>
      </c>
      <c r="L242" s="27">
        <v>8000</v>
      </c>
      <c r="M242" s="27"/>
      <c r="N242" s="27">
        <v>21218.5</v>
      </c>
      <c r="O242" s="27">
        <v>11251.66</v>
      </c>
      <c r="P242" s="27">
        <v>8000</v>
      </c>
      <c r="Q242" s="13">
        <f t="shared" si="23"/>
        <v>32470.16</v>
      </c>
      <c r="R242" s="13">
        <f t="shared" si="24"/>
        <v>10823.3866666667</v>
      </c>
      <c r="S242" s="13"/>
      <c r="T242" s="49">
        <f t="shared" si="22"/>
        <v>6490.05333333333</v>
      </c>
      <c r="U242" s="27" t="s">
        <v>86</v>
      </c>
      <c r="V242" s="27">
        <v>13848756781</v>
      </c>
      <c r="W242" s="27">
        <v>15147017741</v>
      </c>
      <c r="X242" s="27"/>
      <c r="Y242" s="27"/>
      <c r="Z242" s="27"/>
    </row>
    <row r="243" ht="15.5" spans="1:26">
      <c r="A243" s="13">
        <v>241</v>
      </c>
      <c r="B243" s="13" t="s">
        <v>27</v>
      </c>
      <c r="C243" s="14" t="s">
        <v>565</v>
      </c>
      <c r="D243" s="18" t="s">
        <v>53</v>
      </c>
      <c r="E243" s="14" t="s">
        <v>570</v>
      </c>
      <c r="F243" s="81" t="s">
        <v>571</v>
      </c>
      <c r="G243" s="16">
        <v>3</v>
      </c>
      <c r="H243" s="17">
        <v>30</v>
      </c>
      <c r="I243" s="17">
        <v>10</v>
      </c>
      <c r="J243" s="17">
        <v>15</v>
      </c>
      <c r="K243" s="27">
        <v>18000</v>
      </c>
      <c r="L243" s="27">
        <v>5000</v>
      </c>
      <c r="M243" s="27"/>
      <c r="N243" s="27">
        <v>27480</v>
      </c>
      <c r="O243" s="27">
        <v>15440.89</v>
      </c>
      <c r="P243" s="27">
        <v>12312</v>
      </c>
      <c r="Q243" s="13">
        <f t="shared" si="23"/>
        <v>35608.89</v>
      </c>
      <c r="R243" s="13">
        <f t="shared" si="24"/>
        <v>11869.63</v>
      </c>
      <c r="S243" s="13"/>
      <c r="T243" s="49">
        <f t="shared" si="22"/>
        <v>5869.63</v>
      </c>
      <c r="U243" s="27" t="s">
        <v>86</v>
      </c>
      <c r="V243" s="27">
        <v>13848756781</v>
      </c>
      <c r="W243" s="27">
        <v>17647509833</v>
      </c>
      <c r="X243" s="27"/>
      <c r="Y243" s="27"/>
      <c r="Z243" s="27"/>
    </row>
    <row r="244" ht="15.5" spans="1:26">
      <c r="A244" s="13">
        <v>242</v>
      </c>
      <c r="B244" s="13" t="s">
        <v>27</v>
      </c>
      <c r="C244" s="14" t="s">
        <v>565</v>
      </c>
      <c r="D244" s="14" t="s">
        <v>29</v>
      </c>
      <c r="E244" s="14" t="s">
        <v>572</v>
      </c>
      <c r="F244" s="81" t="s">
        <v>573</v>
      </c>
      <c r="G244" s="16">
        <v>5</v>
      </c>
      <c r="H244" s="17">
        <v>30</v>
      </c>
      <c r="I244" s="17">
        <v>15</v>
      </c>
      <c r="J244" s="17">
        <v>15</v>
      </c>
      <c r="K244" s="27">
        <v>20000</v>
      </c>
      <c r="L244" s="27"/>
      <c r="M244" s="27"/>
      <c r="N244" s="27">
        <v>72790</v>
      </c>
      <c r="O244" s="27">
        <v>31351.7</v>
      </c>
      <c r="P244" s="27">
        <v>31000</v>
      </c>
      <c r="Q244" s="13">
        <f t="shared" si="23"/>
        <v>73141.7</v>
      </c>
      <c r="R244" s="13">
        <f t="shared" si="24"/>
        <v>14628.34</v>
      </c>
      <c r="S244" s="13">
        <v>15000</v>
      </c>
      <c r="T244" s="49">
        <f t="shared" si="22"/>
        <v>7628.34</v>
      </c>
      <c r="U244" s="27" t="s">
        <v>86</v>
      </c>
      <c r="V244" s="27">
        <v>13848756781</v>
      </c>
      <c r="W244" s="27">
        <v>15847548752</v>
      </c>
      <c r="X244" s="27"/>
      <c r="Y244" s="27"/>
      <c r="Z244" s="27"/>
    </row>
    <row r="245" ht="28" spans="1:26">
      <c r="A245" s="13">
        <v>243</v>
      </c>
      <c r="B245" s="13" t="s">
        <v>27</v>
      </c>
      <c r="C245" s="14" t="s">
        <v>565</v>
      </c>
      <c r="D245" s="18" t="s">
        <v>574</v>
      </c>
      <c r="E245" s="14" t="s">
        <v>575</v>
      </c>
      <c r="F245" s="81" t="s">
        <v>576</v>
      </c>
      <c r="G245" s="16">
        <v>2</v>
      </c>
      <c r="H245" s="17">
        <v>40</v>
      </c>
      <c r="I245" s="17">
        <v>15</v>
      </c>
      <c r="J245" s="17">
        <v>12</v>
      </c>
      <c r="K245" s="27">
        <v>10000</v>
      </c>
      <c r="L245" s="27">
        <v>10000</v>
      </c>
      <c r="M245" s="27"/>
      <c r="N245" s="27">
        <v>14000</v>
      </c>
      <c r="O245" s="27">
        <v>14620.52</v>
      </c>
      <c r="P245" s="27">
        <v>8100</v>
      </c>
      <c r="Q245" s="13">
        <f t="shared" si="23"/>
        <v>30520.52</v>
      </c>
      <c r="R245" s="13">
        <f t="shared" si="24"/>
        <v>15260.26</v>
      </c>
      <c r="S245" s="13">
        <v>4000</v>
      </c>
      <c r="T245" s="49">
        <f t="shared" si="22"/>
        <v>8260.26</v>
      </c>
      <c r="U245" s="27" t="s">
        <v>86</v>
      </c>
      <c r="V245" s="27">
        <v>13848756781</v>
      </c>
      <c r="W245" s="27">
        <v>13754052443</v>
      </c>
      <c r="X245" s="27"/>
      <c r="Y245" s="27"/>
      <c r="Z245" s="27"/>
    </row>
    <row r="246" ht="14.5" spans="1:26">
      <c r="A246" s="13">
        <v>244</v>
      </c>
      <c r="B246" s="13" t="s">
        <v>27</v>
      </c>
      <c r="C246" s="14" t="s">
        <v>577</v>
      </c>
      <c r="D246" s="22" t="s">
        <v>53</v>
      </c>
      <c r="E246" s="21" t="s">
        <v>578</v>
      </c>
      <c r="F246" s="82" t="s">
        <v>579</v>
      </c>
      <c r="G246" s="21">
        <v>5</v>
      </c>
      <c r="H246" s="24">
        <v>80</v>
      </c>
      <c r="I246" s="24">
        <v>20</v>
      </c>
      <c r="J246" s="24">
        <v>30</v>
      </c>
      <c r="K246" s="21">
        <v>30000</v>
      </c>
      <c r="L246" s="36">
        <v>0</v>
      </c>
      <c r="M246" s="83">
        <v>4182.9</v>
      </c>
      <c r="N246" s="36">
        <v>46076.3</v>
      </c>
      <c r="O246" s="36">
        <v>28092.91</v>
      </c>
      <c r="P246" s="36">
        <v>22800</v>
      </c>
      <c r="Q246" s="13">
        <f t="shared" ref="Q246:Q309" si="25">L246+M246+N246+O246-P246</f>
        <v>55552.11</v>
      </c>
      <c r="R246" s="13">
        <f t="shared" ref="R246:R309" si="26">Q246/G246</f>
        <v>11110.422</v>
      </c>
      <c r="S246" s="13">
        <v>10000</v>
      </c>
      <c r="T246" s="49">
        <f t="shared" si="22"/>
        <v>3110.422</v>
      </c>
      <c r="U246" s="1" t="s">
        <v>86</v>
      </c>
      <c r="V246" s="36">
        <v>13739999626</v>
      </c>
      <c r="W246" s="36">
        <v>18248348998</v>
      </c>
      <c r="X246" s="21"/>
      <c r="Y246" s="16"/>
      <c r="Z246" s="16"/>
    </row>
    <row r="247" ht="14.5" spans="1:26">
      <c r="A247" s="13">
        <v>245</v>
      </c>
      <c r="B247" s="13" t="s">
        <v>27</v>
      </c>
      <c r="C247" s="14" t="s">
        <v>577</v>
      </c>
      <c r="D247" s="22" t="s">
        <v>53</v>
      </c>
      <c r="E247" s="21" t="s">
        <v>580</v>
      </c>
      <c r="F247" s="82" t="s">
        <v>581</v>
      </c>
      <c r="G247" s="21">
        <v>5</v>
      </c>
      <c r="H247" s="24">
        <v>10</v>
      </c>
      <c r="I247" s="24">
        <v>3</v>
      </c>
      <c r="J247" s="24">
        <v>7</v>
      </c>
      <c r="K247" s="21">
        <v>7000</v>
      </c>
      <c r="L247" s="36">
        <v>8000</v>
      </c>
      <c r="M247" s="83">
        <v>0</v>
      </c>
      <c r="N247" s="36">
        <v>21073</v>
      </c>
      <c r="O247" s="36">
        <v>30310.06</v>
      </c>
      <c r="P247" s="36">
        <v>13700</v>
      </c>
      <c r="Q247" s="13">
        <f t="shared" si="25"/>
        <v>45683.06</v>
      </c>
      <c r="R247" s="13">
        <f t="shared" si="26"/>
        <v>9136.612</v>
      </c>
      <c r="S247" s="13">
        <v>0</v>
      </c>
      <c r="T247" s="49">
        <f t="shared" si="22"/>
        <v>7736.612</v>
      </c>
      <c r="U247" s="1" t="s">
        <v>86</v>
      </c>
      <c r="V247" s="36">
        <v>13739999626</v>
      </c>
      <c r="W247" s="36">
        <v>15943464963</v>
      </c>
      <c r="X247" s="21"/>
      <c r="Y247" s="16"/>
      <c r="Z247" s="16"/>
    </row>
    <row r="248" ht="14.5" spans="1:26">
      <c r="A248" s="13">
        <v>246</v>
      </c>
      <c r="B248" s="13" t="s">
        <v>27</v>
      </c>
      <c r="C248" s="14" t="s">
        <v>577</v>
      </c>
      <c r="D248" s="22" t="s">
        <v>53</v>
      </c>
      <c r="E248" s="21" t="s">
        <v>582</v>
      </c>
      <c r="F248" s="82" t="s">
        <v>583</v>
      </c>
      <c r="G248" s="21">
        <v>2</v>
      </c>
      <c r="H248" s="24">
        <v>30</v>
      </c>
      <c r="I248" s="24">
        <v>10</v>
      </c>
      <c r="J248" s="24">
        <v>20</v>
      </c>
      <c r="K248" s="21">
        <v>25000</v>
      </c>
      <c r="L248" s="36">
        <v>25000</v>
      </c>
      <c r="M248" s="83">
        <v>0</v>
      </c>
      <c r="N248" s="36">
        <v>24000</v>
      </c>
      <c r="O248" s="36">
        <v>10558.22</v>
      </c>
      <c r="P248" s="36">
        <v>19200</v>
      </c>
      <c r="Q248" s="13">
        <f t="shared" si="25"/>
        <v>40358.22</v>
      </c>
      <c r="R248" s="13">
        <f t="shared" si="26"/>
        <v>20179.11</v>
      </c>
      <c r="S248" s="13">
        <v>0</v>
      </c>
      <c r="T248" s="49">
        <f t="shared" si="22"/>
        <v>7679.11</v>
      </c>
      <c r="U248" s="1" t="s">
        <v>86</v>
      </c>
      <c r="V248" s="36">
        <v>13739999626</v>
      </c>
      <c r="W248" s="36">
        <v>15848546143</v>
      </c>
      <c r="X248" s="21"/>
      <c r="Y248" s="16"/>
      <c r="Z248" s="16"/>
    </row>
    <row r="249" ht="14.5" spans="1:26">
      <c r="A249" s="13">
        <v>247</v>
      </c>
      <c r="B249" s="13" t="s">
        <v>27</v>
      </c>
      <c r="C249" s="14" t="s">
        <v>577</v>
      </c>
      <c r="D249" s="22" t="s">
        <v>53</v>
      </c>
      <c r="E249" s="21" t="s">
        <v>584</v>
      </c>
      <c r="F249" s="82" t="s">
        <v>585</v>
      </c>
      <c r="G249" s="21">
        <v>1</v>
      </c>
      <c r="H249" s="24">
        <v>40</v>
      </c>
      <c r="I249" s="24">
        <v>10</v>
      </c>
      <c r="J249" s="24">
        <v>10</v>
      </c>
      <c r="K249" s="21">
        <v>20000</v>
      </c>
      <c r="L249" s="36">
        <v>0</v>
      </c>
      <c r="M249" s="83">
        <v>2190</v>
      </c>
      <c r="N249" s="36">
        <v>19600</v>
      </c>
      <c r="O249" s="36">
        <v>15031.85</v>
      </c>
      <c r="P249" s="36">
        <v>15500</v>
      </c>
      <c r="Q249" s="13">
        <f t="shared" si="25"/>
        <v>21321.85</v>
      </c>
      <c r="R249" s="13">
        <f t="shared" si="26"/>
        <v>21321.85</v>
      </c>
      <c r="S249" s="13">
        <v>0</v>
      </c>
      <c r="T249" s="49">
        <f t="shared" si="22"/>
        <v>1321.85</v>
      </c>
      <c r="U249" s="1" t="s">
        <v>86</v>
      </c>
      <c r="V249" s="36">
        <v>13739999626</v>
      </c>
      <c r="W249" s="36">
        <v>13474957012</v>
      </c>
      <c r="X249" s="21"/>
      <c r="Y249" s="16"/>
      <c r="Z249" s="16"/>
    </row>
    <row r="250" ht="14.5" spans="1:26">
      <c r="A250" s="13">
        <v>248</v>
      </c>
      <c r="B250" s="13" t="s">
        <v>27</v>
      </c>
      <c r="C250" s="14" t="s">
        <v>577</v>
      </c>
      <c r="D250" s="22" t="s">
        <v>53</v>
      </c>
      <c r="E250" s="21" t="s">
        <v>586</v>
      </c>
      <c r="F250" s="82" t="s">
        <v>587</v>
      </c>
      <c r="G250" s="21">
        <v>2</v>
      </c>
      <c r="H250" s="24">
        <v>60</v>
      </c>
      <c r="I250" s="24">
        <v>15</v>
      </c>
      <c r="J250" s="24">
        <v>30</v>
      </c>
      <c r="K250" s="21">
        <v>37500</v>
      </c>
      <c r="L250" s="36">
        <v>1500</v>
      </c>
      <c r="M250" s="83">
        <v>6935</v>
      </c>
      <c r="N250" s="36">
        <v>31865</v>
      </c>
      <c r="O250" s="36">
        <v>22220.88</v>
      </c>
      <c r="P250" s="36">
        <v>18000</v>
      </c>
      <c r="Q250" s="13">
        <f t="shared" si="25"/>
        <v>44520.88</v>
      </c>
      <c r="R250" s="13">
        <f t="shared" si="26"/>
        <v>22260.44</v>
      </c>
      <c r="S250" s="13">
        <v>30000</v>
      </c>
      <c r="T250" s="49">
        <f t="shared" si="22"/>
        <v>-11489.56</v>
      </c>
      <c r="U250" s="1" t="s">
        <v>86</v>
      </c>
      <c r="V250" s="36">
        <v>13739999626</v>
      </c>
      <c r="W250" s="36">
        <v>18647574882</v>
      </c>
      <c r="X250" s="21"/>
      <c r="Y250" s="16" t="s">
        <v>588</v>
      </c>
      <c r="Z250" s="16"/>
    </row>
    <row r="251" ht="14.5" spans="1:26">
      <c r="A251" s="13">
        <v>249</v>
      </c>
      <c r="B251" s="13" t="s">
        <v>27</v>
      </c>
      <c r="C251" s="14" t="s">
        <v>577</v>
      </c>
      <c r="D251" s="22" t="s">
        <v>53</v>
      </c>
      <c r="E251" s="21" t="s">
        <v>589</v>
      </c>
      <c r="F251" s="82" t="s">
        <v>590</v>
      </c>
      <c r="G251" s="21">
        <v>2</v>
      </c>
      <c r="H251" s="24">
        <v>10</v>
      </c>
      <c r="I251" s="24">
        <v>1</v>
      </c>
      <c r="J251" s="24">
        <v>5</v>
      </c>
      <c r="K251" s="21">
        <v>5100</v>
      </c>
      <c r="L251" s="36">
        <v>0</v>
      </c>
      <c r="M251" s="83">
        <v>6445.9</v>
      </c>
      <c r="N251" s="36">
        <v>9258.4</v>
      </c>
      <c r="O251" s="36">
        <v>10464.15</v>
      </c>
      <c r="P251" s="36">
        <v>5300</v>
      </c>
      <c r="Q251" s="13">
        <f t="shared" si="25"/>
        <v>20868.45</v>
      </c>
      <c r="R251" s="13">
        <f t="shared" si="26"/>
        <v>10434.225</v>
      </c>
      <c r="S251" s="13"/>
      <c r="T251" s="49">
        <f t="shared" si="22"/>
        <v>7884.225</v>
      </c>
      <c r="U251" s="1" t="s">
        <v>86</v>
      </c>
      <c r="V251" s="36">
        <v>13739999626</v>
      </c>
      <c r="W251" s="36">
        <v>15849506411</v>
      </c>
      <c r="X251" s="21"/>
      <c r="Y251" s="16"/>
      <c r="Z251" s="16"/>
    </row>
    <row r="252" ht="14.5" spans="1:26">
      <c r="A252" s="13">
        <v>250</v>
      </c>
      <c r="B252" s="13" t="s">
        <v>27</v>
      </c>
      <c r="C252" s="14" t="s">
        <v>577</v>
      </c>
      <c r="D252" s="22" t="s">
        <v>53</v>
      </c>
      <c r="E252" s="21" t="s">
        <v>591</v>
      </c>
      <c r="F252" s="82" t="s">
        <v>592</v>
      </c>
      <c r="G252" s="21">
        <v>2</v>
      </c>
      <c r="H252" s="24">
        <v>8</v>
      </c>
      <c r="I252" s="24">
        <v>4</v>
      </c>
      <c r="J252" s="24">
        <v>4</v>
      </c>
      <c r="K252" s="21">
        <v>4400</v>
      </c>
      <c r="L252" s="36">
        <v>6500</v>
      </c>
      <c r="M252" s="83">
        <v>5000</v>
      </c>
      <c r="N252" s="36">
        <v>3258.4</v>
      </c>
      <c r="O252" s="36">
        <v>10027.98</v>
      </c>
      <c r="P252" s="36">
        <v>4700</v>
      </c>
      <c r="Q252" s="13">
        <f t="shared" si="25"/>
        <v>20086.38</v>
      </c>
      <c r="R252" s="13">
        <f t="shared" si="26"/>
        <v>10043.19</v>
      </c>
      <c r="S252" s="13"/>
      <c r="T252" s="49">
        <f t="shared" si="22"/>
        <v>7843.19</v>
      </c>
      <c r="U252" s="1" t="s">
        <v>86</v>
      </c>
      <c r="V252" s="36">
        <v>13739999626</v>
      </c>
      <c r="W252" s="36">
        <v>18247516163</v>
      </c>
      <c r="X252" s="21"/>
      <c r="Y252" s="16"/>
      <c r="Z252" s="16"/>
    </row>
    <row r="253" ht="14.5" spans="1:26">
      <c r="A253" s="13">
        <v>251</v>
      </c>
      <c r="B253" s="13" t="s">
        <v>27</v>
      </c>
      <c r="C253" s="14" t="s">
        <v>577</v>
      </c>
      <c r="D253" s="14" t="s">
        <v>29</v>
      </c>
      <c r="E253" s="21" t="s">
        <v>593</v>
      </c>
      <c r="F253" s="82" t="s">
        <v>594</v>
      </c>
      <c r="G253" s="21">
        <v>4</v>
      </c>
      <c r="H253" s="24">
        <v>150</v>
      </c>
      <c r="I253" s="24">
        <v>50</v>
      </c>
      <c r="J253" s="24">
        <v>45</v>
      </c>
      <c r="K253" s="21">
        <v>70000</v>
      </c>
      <c r="L253" s="36">
        <v>0</v>
      </c>
      <c r="M253" s="83">
        <v>21024</v>
      </c>
      <c r="N253" s="36">
        <v>95000</v>
      </c>
      <c r="O253" s="36">
        <v>51961.31</v>
      </c>
      <c r="P253" s="36">
        <v>75000</v>
      </c>
      <c r="Q253" s="13">
        <f t="shared" si="25"/>
        <v>92985.31</v>
      </c>
      <c r="R253" s="13">
        <f t="shared" si="26"/>
        <v>23246.3275</v>
      </c>
      <c r="S253" s="13"/>
      <c r="T253" s="49">
        <f t="shared" si="22"/>
        <v>5746.3275</v>
      </c>
      <c r="U253" s="1" t="s">
        <v>86</v>
      </c>
      <c r="V253" s="36">
        <v>13739999626</v>
      </c>
      <c r="W253" s="36">
        <v>15204865648</v>
      </c>
      <c r="X253" s="21"/>
      <c r="Y253" s="16"/>
      <c r="Z253" s="16"/>
    </row>
    <row r="254" ht="14.5" spans="1:26">
      <c r="A254" s="13">
        <v>252</v>
      </c>
      <c r="B254" s="13" t="s">
        <v>27</v>
      </c>
      <c r="C254" s="14" t="s">
        <v>577</v>
      </c>
      <c r="D254" s="14" t="s">
        <v>29</v>
      </c>
      <c r="E254" s="21" t="s">
        <v>595</v>
      </c>
      <c r="F254" s="82" t="s">
        <v>596</v>
      </c>
      <c r="G254" s="21">
        <v>2</v>
      </c>
      <c r="H254" s="24">
        <v>50</v>
      </c>
      <c r="I254" s="24">
        <v>30</v>
      </c>
      <c r="J254" s="24">
        <v>20</v>
      </c>
      <c r="K254" s="21">
        <v>21500</v>
      </c>
      <c r="L254" s="36">
        <v>0</v>
      </c>
      <c r="M254" s="83">
        <v>21900</v>
      </c>
      <c r="N254" s="36">
        <v>28000</v>
      </c>
      <c r="O254" s="36">
        <v>12615.39</v>
      </c>
      <c r="P254" s="36">
        <v>18000</v>
      </c>
      <c r="Q254" s="13">
        <f t="shared" si="25"/>
        <v>44515.39</v>
      </c>
      <c r="R254" s="13">
        <f t="shared" si="26"/>
        <v>22257.695</v>
      </c>
      <c r="S254" s="13">
        <v>10000</v>
      </c>
      <c r="T254" s="49">
        <f t="shared" si="22"/>
        <v>6507.695</v>
      </c>
      <c r="U254" s="1" t="s">
        <v>86</v>
      </c>
      <c r="V254" s="36">
        <v>13739999626</v>
      </c>
      <c r="W254" s="36">
        <v>15147562316</v>
      </c>
      <c r="X254" s="21"/>
      <c r="Y254" s="16"/>
      <c r="Z254" s="16"/>
    </row>
    <row r="255" ht="14.5" spans="1:26">
      <c r="A255" s="13">
        <v>253</v>
      </c>
      <c r="B255" s="13" t="s">
        <v>27</v>
      </c>
      <c r="C255" s="14" t="s">
        <v>577</v>
      </c>
      <c r="D255" s="14" t="s">
        <v>29</v>
      </c>
      <c r="E255" s="21" t="s">
        <v>597</v>
      </c>
      <c r="F255" s="82" t="s">
        <v>598</v>
      </c>
      <c r="G255" s="21">
        <v>2</v>
      </c>
      <c r="H255" s="24">
        <v>100</v>
      </c>
      <c r="I255" s="24">
        <v>10</v>
      </c>
      <c r="J255" s="24">
        <v>30</v>
      </c>
      <c r="K255" s="21">
        <v>45000</v>
      </c>
      <c r="L255" s="36">
        <v>25000</v>
      </c>
      <c r="M255" s="83">
        <v>2190</v>
      </c>
      <c r="N255" s="36">
        <v>24000</v>
      </c>
      <c r="O255" s="36">
        <v>21095.25</v>
      </c>
      <c r="P255" s="36">
        <v>19200</v>
      </c>
      <c r="Q255" s="13">
        <f t="shared" si="25"/>
        <v>53085.25</v>
      </c>
      <c r="R255" s="13">
        <f t="shared" si="26"/>
        <v>26542.625</v>
      </c>
      <c r="S255" s="13"/>
      <c r="T255" s="49">
        <f t="shared" si="22"/>
        <v>4042.625</v>
      </c>
      <c r="U255" s="1" t="s">
        <v>86</v>
      </c>
      <c r="V255" s="36">
        <v>13739999626</v>
      </c>
      <c r="W255" s="36">
        <v>15134706403</v>
      </c>
      <c r="X255" s="21"/>
      <c r="Y255" s="16"/>
      <c r="Z255" s="16"/>
    </row>
    <row r="256" ht="14.5" spans="1:26">
      <c r="A256" s="13">
        <v>254</v>
      </c>
      <c r="B256" s="13" t="s">
        <v>27</v>
      </c>
      <c r="C256" s="14" t="s">
        <v>577</v>
      </c>
      <c r="D256" s="14" t="s">
        <v>29</v>
      </c>
      <c r="E256" s="21" t="s">
        <v>599</v>
      </c>
      <c r="F256" s="82" t="s">
        <v>600</v>
      </c>
      <c r="G256" s="21">
        <v>2</v>
      </c>
      <c r="H256" s="24">
        <v>50</v>
      </c>
      <c r="I256" s="24">
        <v>25</v>
      </c>
      <c r="J256" s="24">
        <v>25</v>
      </c>
      <c r="K256" s="21">
        <v>25000</v>
      </c>
      <c r="L256" s="36">
        <v>0</v>
      </c>
      <c r="M256" s="83">
        <v>0</v>
      </c>
      <c r="N256" s="36">
        <v>21000</v>
      </c>
      <c r="O256" s="36">
        <v>16268.78</v>
      </c>
      <c r="P256" s="36">
        <v>11000</v>
      </c>
      <c r="Q256" s="13">
        <f t="shared" si="25"/>
        <v>26268.78</v>
      </c>
      <c r="R256" s="13">
        <f t="shared" si="26"/>
        <v>13134.39</v>
      </c>
      <c r="S256" s="13"/>
      <c r="T256" s="49">
        <f t="shared" si="22"/>
        <v>634.389999999999</v>
      </c>
      <c r="U256" s="1" t="s">
        <v>86</v>
      </c>
      <c r="V256" s="36">
        <v>13739999626</v>
      </c>
      <c r="W256" s="36">
        <v>15204890271</v>
      </c>
      <c r="X256" s="21"/>
      <c r="Y256" s="16"/>
      <c r="Z256" s="16"/>
    </row>
    <row r="257" ht="14.5" spans="1:26">
      <c r="A257" s="13">
        <v>255</v>
      </c>
      <c r="B257" s="13" t="s">
        <v>27</v>
      </c>
      <c r="C257" s="14" t="s">
        <v>577</v>
      </c>
      <c r="D257" s="14" t="s">
        <v>29</v>
      </c>
      <c r="E257" s="21" t="s">
        <v>601</v>
      </c>
      <c r="F257" s="82" t="s">
        <v>602</v>
      </c>
      <c r="G257" s="21">
        <v>3</v>
      </c>
      <c r="H257" s="24">
        <v>65</v>
      </c>
      <c r="I257" s="24">
        <v>30</v>
      </c>
      <c r="J257" s="24">
        <v>20</v>
      </c>
      <c r="K257" s="21">
        <v>27500</v>
      </c>
      <c r="L257" s="36">
        <v>8000</v>
      </c>
      <c r="M257" s="83">
        <v>3548</v>
      </c>
      <c r="N257" s="36">
        <v>27200</v>
      </c>
      <c r="O257" s="36">
        <v>18952.72</v>
      </c>
      <c r="P257" s="36">
        <v>15800</v>
      </c>
      <c r="Q257" s="13">
        <f t="shared" si="25"/>
        <v>41900.72</v>
      </c>
      <c r="R257" s="13">
        <f t="shared" si="26"/>
        <v>13966.9066666667</v>
      </c>
      <c r="S257" s="13">
        <v>5000</v>
      </c>
      <c r="T257" s="49">
        <f t="shared" si="22"/>
        <v>3133.57333333333</v>
      </c>
      <c r="U257" s="1" t="s">
        <v>86</v>
      </c>
      <c r="V257" s="36">
        <v>13739999626</v>
      </c>
      <c r="W257" s="36">
        <v>18747838269</v>
      </c>
      <c r="X257" s="21"/>
      <c r="Y257" s="16"/>
      <c r="Z257" s="16"/>
    </row>
    <row r="258" ht="14.5" spans="1:26">
      <c r="A258" s="13">
        <v>256</v>
      </c>
      <c r="B258" s="13" t="s">
        <v>27</v>
      </c>
      <c r="C258" s="14" t="s">
        <v>577</v>
      </c>
      <c r="D258" s="14" t="s">
        <v>29</v>
      </c>
      <c r="E258" s="21" t="s">
        <v>603</v>
      </c>
      <c r="F258" s="82" t="s">
        <v>604</v>
      </c>
      <c r="G258" s="21">
        <v>1</v>
      </c>
      <c r="H258" s="24">
        <v>16</v>
      </c>
      <c r="I258" s="24">
        <v>4</v>
      </c>
      <c r="J258" s="24">
        <v>8</v>
      </c>
      <c r="K258" s="21">
        <v>8200</v>
      </c>
      <c r="L258" s="36">
        <v>0</v>
      </c>
      <c r="M258" s="83">
        <v>2190</v>
      </c>
      <c r="N258" s="36">
        <v>0</v>
      </c>
      <c r="O258" s="36">
        <v>11720.39</v>
      </c>
      <c r="P258" s="36">
        <v>0</v>
      </c>
      <c r="Q258" s="13">
        <f t="shared" si="25"/>
        <v>13910.39</v>
      </c>
      <c r="R258" s="13">
        <f t="shared" si="26"/>
        <v>13910.39</v>
      </c>
      <c r="S258" s="13">
        <v>4000</v>
      </c>
      <c r="T258" s="49">
        <f t="shared" si="22"/>
        <v>1710.39</v>
      </c>
      <c r="U258" s="1" t="s">
        <v>86</v>
      </c>
      <c r="V258" s="36">
        <v>13739999626</v>
      </c>
      <c r="W258" s="36">
        <v>15144830635</v>
      </c>
      <c r="X258" s="21"/>
      <c r="Y258" s="16"/>
      <c r="Z258" s="16"/>
    </row>
    <row r="259" ht="14.5" spans="1:26">
      <c r="A259" s="13">
        <v>257</v>
      </c>
      <c r="B259" s="13" t="s">
        <v>27</v>
      </c>
      <c r="C259" s="14" t="s">
        <v>577</v>
      </c>
      <c r="D259" s="14" t="s">
        <v>29</v>
      </c>
      <c r="E259" s="21" t="s">
        <v>605</v>
      </c>
      <c r="F259" s="82" t="s">
        <v>606</v>
      </c>
      <c r="G259" s="21">
        <v>3</v>
      </c>
      <c r="H259" s="24">
        <v>15</v>
      </c>
      <c r="I259" s="24">
        <v>5</v>
      </c>
      <c r="J259" s="24">
        <v>10</v>
      </c>
      <c r="K259" s="21">
        <v>12500</v>
      </c>
      <c r="L259" s="36">
        <v>24000</v>
      </c>
      <c r="M259" s="83">
        <v>0</v>
      </c>
      <c r="N259" s="36">
        <v>11700</v>
      </c>
      <c r="O259" s="36">
        <v>12297.36</v>
      </c>
      <c r="P259" s="36">
        <v>9600</v>
      </c>
      <c r="Q259" s="13">
        <f t="shared" si="25"/>
        <v>38397.36</v>
      </c>
      <c r="R259" s="13">
        <f t="shared" si="26"/>
        <v>12799.12</v>
      </c>
      <c r="S259" s="13">
        <v>5000</v>
      </c>
      <c r="T259" s="49">
        <f t="shared" si="22"/>
        <v>6965.78666666667</v>
      </c>
      <c r="U259" s="1" t="s">
        <v>86</v>
      </c>
      <c r="V259" s="36">
        <v>13739999626</v>
      </c>
      <c r="W259" s="36">
        <v>13947536841</v>
      </c>
      <c r="X259" s="21"/>
      <c r="Y259" s="16"/>
      <c r="Z259" s="16"/>
    </row>
    <row r="260" ht="14.5" spans="1:26">
      <c r="A260" s="13">
        <v>258</v>
      </c>
      <c r="B260" s="13" t="s">
        <v>27</v>
      </c>
      <c r="C260" s="14" t="s">
        <v>577</v>
      </c>
      <c r="D260" s="14" t="s">
        <v>29</v>
      </c>
      <c r="E260" s="21" t="s">
        <v>607</v>
      </c>
      <c r="F260" s="82" t="s">
        <v>608</v>
      </c>
      <c r="G260" s="21">
        <v>4</v>
      </c>
      <c r="H260" s="24">
        <v>65</v>
      </c>
      <c r="I260" s="24">
        <v>15</v>
      </c>
      <c r="J260" s="24">
        <v>20</v>
      </c>
      <c r="K260" s="21">
        <v>27500</v>
      </c>
      <c r="L260" s="36">
        <v>0</v>
      </c>
      <c r="M260" s="83">
        <v>8030</v>
      </c>
      <c r="N260" s="36">
        <v>49595.3</v>
      </c>
      <c r="O260" s="36">
        <v>26901.81</v>
      </c>
      <c r="P260" s="36">
        <v>48000</v>
      </c>
      <c r="Q260" s="13">
        <f t="shared" si="25"/>
        <v>36527.11</v>
      </c>
      <c r="R260" s="13">
        <f t="shared" si="26"/>
        <v>9131.7775</v>
      </c>
      <c r="S260" s="13"/>
      <c r="T260" s="49">
        <f t="shared" ref="T260:T323" si="27">(Q260-S260-K260)/G260</f>
        <v>2256.7775</v>
      </c>
      <c r="U260" s="1" t="s">
        <v>86</v>
      </c>
      <c r="V260" s="36">
        <v>13739999626</v>
      </c>
      <c r="W260" s="36">
        <v>15847539424</v>
      </c>
      <c r="X260" s="21"/>
      <c r="Y260" s="16"/>
      <c r="Z260" s="16"/>
    </row>
    <row r="261" ht="14.5" spans="1:26">
      <c r="A261" s="13">
        <v>259</v>
      </c>
      <c r="B261" s="13" t="s">
        <v>27</v>
      </c>
      <c r="C261" s="14" t="s">
        <v>577</v>
      </c>
      <c r="D261" s="14" t="s">
        <v>29</v>
      </c>
      <c r="E261" s="21" t="s">
        <v>609</v>
      </c>
      <c r="F261" s="82" t="s">
        <v>610</v>
      </c>
      <c r="G261" s="21">
        <v>3</v>
      </c>
      <c r="H261" s="24">
        <v>100</v>
      </c>
      <c r="I261" s="24">
        <v>10</v>
      </c>
      <c r="J261" s="24">
        <v>70</v>
      </c>
      <c r="K261" s="21">
        <v>70000</v>
      </c>
      <c r="L261" s="36">
        <v>44000</v>
      </c>
      <c r="M261" s="83">
        <v>8760</v>
      </c>
      <c r="N261" s="36">
        <v>22000</v>
      </c>
      <c r="O261" s="36">
        <v>27263.16</v>
      </c>
      <c r="P261" s="36">
        <v>17400</v>
      </c>
      <c r="Q261" s="13">
        <f t="shared" si="25"/>
        <v>84623.16</v>
      </c>
      <c r="R261" s="13">
        <f t="shared" si="26"/>
        <v>28207.72</v>
      </c>
      <c r="S261" s="13">
        <v>10000</v>
      </c>
      <c r="T261" s="49">
        <f t="shared" si="27"/>
        <v>1541.05333333333</v>
      </c>
      <c r="U261" s="1" t="s">
        <v>86</v>
      </c>
      <c r="V261" s="36">
        <v>13739999626</v>
      </c>
      <c r="W261" s="36">
        <v>15047501100</v>
      </c>
      <c r="X261" s="21"/>
      <c r="Y261" s="16"/>
      <c r="Z261" s="16"/>
    </row>
    <row r="262" ht="14.5" spans="1:26">
      <c r="A262" s="13">
        <v>260</v>
      </c>
      <c r="B262" s="13" t="s">
        <v>27</v>
      </c>
      <c r="C262" s="14" t="s">
        <v>577</v>
      </c>
      <c r="D262" s="14" t="s">
        <v>29</v>
      </c>
      <c r="E262" s="21" t="s">
        <v>611</v>
      </c>
      <c r="F262" s="82" t="s">
        <v>612</v>
      </c>
      <c r="G262" s="21">
        <v>3</v>
      </c>
      <c r="H262" s="24">
        <v>95</v>
      </c>
      <c r="I262" s="24">
        <v>10</v>
      </c>
      <c r="J262" s="24">
        <v>50</v>
      </c>
      <c r="K262" s="21">
        <v>50000</v>
      </c>
      <c r="L262" s="36">
        <v>16000</v>
      </c>
      <c r="M262" s="83">
        <v>7954</v>
      </c>
      <c r="N262" s="36">
        <v>44146</v>
      </c>
      <c r="O262" s="36">
        <v>19750.8</v>
      </c>
      <c r="P262" s="36">
        <v>33000</v>
      </c>
      <c r="Q262" s="13">
        <f t="shared" si="25"/>
        <v>54850.8</v>
      </c>
      <c r="R262" s="13">
        <f t="shared" si="26"/>
        <v>18283.6</v>
      </c>
      <c r="S262" s="13"/>
      <c r="T262" s="49">
        <f t="shared" si="27"/>
        <v>1616.93333333333</v>
      </c>
      <c r="U262" s="1" t="s">
        <v>86</v>
      </c>
      <c r="V262" s="36">
        <v>13739999626</v>
      </c>
      <c r="W262" s="36">
        <v>15164911363</v>
      </c>
      <c r="X262" s="21"/>
      <c r="Y262" s="16"/>
      <c r="Z262" s="16"/>
    </row>
    <row r="263" spans="1:26">
      <c r="A263" s="13">
        <v>261</v>
      </c>
      <c r="B263" s="13" t="s">
        <v>27</v>
      </c>
      <c r="C263" s="14" t="s">
        <v>577</v>
      </c>
      <c r="D263" s="14" t="s">
        <v>29</v>
      </c>
      <c r="E263" s="21" t="s">
        <v>613</v>
      </c>
      <c r="F263" s="15" t="s">
        <v>614</v>
      </c>
      <c r="G263" s="21">
        <v>2</v>
      </c>
      <c r="H263" s="24">
        <v>40</v>
      </c>
      <c r="I263" s="24">
        <v>4</v>
      </c>
      <c r="J263" s="24">
        <v>6</v>
      </c>
      <c r="K263" s="21">
        <v>8000</v>
      </c>
      <c r="L263" s="36">
        <v>0</v>
      </c>
      <c r="M263" s="83">
        <v>0</v>
      </c>
      <c r="N263" s="36">
        <v>19100</v>
      </c>
      <c r="O263" s="36">
        <v>8613.02</v>
      </c>
      <c r="P263" s="36">
        <v>8300</v>
      </c>
      <c r="Q263" s="13">
        <f t="shared" si="25"/>
        <v>19413.02</v>
      </c>
      <c r="R263" s="13">
        <f t="shared" si="26"/>
        <v>9706.51</v>
      </c>
      <c r="S263" s="13"/>
      <c r="T263" s="49">
        <f t="shared" si="27"/>
        <v>5706.51</v>
      </c>
      <c r="U263" s="1" t="s">
        <v>86</v>
      </c>
      <c r="V263" s="36">
        <v>13739999626</v>
      </c>
      <c r="W263" s="36">
        <v>15548088988</v>
      </c>
      <c r="X263" s="21"/>
      <c r="Y263" s="16"/>
      <c r="Z263" s="16"/>
    </row>
    <row r="264" ht="14.5" spans="1:26">
      <c r="A264" s="13">
        <v>262</v>
      </c>
      <c r="B264" s="13" t="s">
        <v>27</v>
      </c>
      <c r="C264" s="14" t="s">
        <v>577</v>
      </c>
      <c r="D264" s="14" t="s">
        <v>29</v>
      </c>
      <c r="E264" s="21" t="s">
        <v>615</v>
      </c>
      <c r="F264" s="82" t="s">
        <v>616</v>
      </c>
      <c r="G264" s="21">
        <v>2</v>
      </c>
      <c r="H264" s="24">
        <v>10</v>
      </c>
      <c r="I264" s="24">
        <v>7</v>
      </c>
      <c r="J264" s="24">
        <v>2</v>
      </c>
      <c r="K264" s="21">
        <v>5500</v>
      </c>
      <c r="L264" s="36">
        <v>10000</v>
      </c>
      <c r="M264" s="83">
        <v>0</v>
      </c>
      <c r="N264" s="36">
        <v>3600</v>
      </c>
      <c r="O264" s="36">
        <v>6490.97</v>
      </c>
      <c r="P264" s="36">
        <v>1700</v>
      </c>
      <c r="Q264" s="13">
        <f t="shared" si="25"/>
        <v>18390.97</v>
      </c>
      <c r="R264" s="13">
        <f t="shared" si="26"/>
        <v>9195.485</v>
      </c>
      <c r="S264" s="13"/>
      <c r="T264" s="49">
        <f t="shared" si="27"/>
        <v>6445.485</v>
      </c>
      <c r="U264" s="1" t="s">
        <v>86</v>
      </c>
      <c r="V264" s="36">
        <v>13739999626</v>
      </c>
      <c r="W264" s="36">
        <v>13474955175</v>
      </c>
      <c r="X264" s="21"/>
      <c r="Y264" s="16"/>
      <c r="Z264" s="16"/>
    </row>
    <row r="265" ht="14.5" spans="1:26">
      <c r="A265" s="13">
        <v>263</v>
      </c>
      <c r="B265" s="13" t="s">
        <v>27</v>
      </c>
      <c r="C265" s="14" t="s">
        <v>577</v>
      </c>
      <c r="D265" s="14" t="s">
        <v>29</v>
      </c>
      <c r="E265" s="21" t="s">
        <v>617</v>
      </c>
      <c r="F265" s="82" t="s">
        <v>618</v>
      </c>
      <c r="G265" s="21">
        <v>3</v>
      </c>
      <c r="H265" s="24">
        <v>45</v>
      </c>
      <c r="I265" s="24">
        <v>5</v>
      </c>
      <c r="J265" s="24">
        <v>15</v>
      </c>
      <c r="K265" s="21">
        <v>17500</v>
      </c>
      <c r="L265" s="36">
        <v>6000</v>
      </c>
      <c r="M265" s="83">
        <v>8030</v>
      </c>
      <c r="N265" s="36">
        <v>34346</v>
      </c>
      <c r="O265" s="36">
        <v>5624.75</v>
      </c>
      <c r="P265" s="36">
        <v>23400</v>
      </c>
      <c r="Q265" s="13">
        <f t="shared" si="25"/>
        <v>30600.75</v>
      </c>
      <c r="R265" s="13">
        <f t="shared" si="26"/>
        <v>10200.25</v>
      </c>
      <c r="S265" s="13"/>
      <c r="T265" s="49">
        <f t="shared" si="27"/>
        <v>4366.91666666667</v>
      </c>
      <c r="U265" s="1" t="s">
        <v>86</v>
      </c>
      <c r="V265" s="36">
        <v>13739999626</v>
      </c>
      <c r="W265" s="36">
        <v>13948136453</v>
      </c>
      <c r="X265" s="21"/>
      <c r="Y265" s="16"/>
      <c r="Z265" s="16"/>
    </row>
    <row r="266" ht="14.5" spans="1:26">
      <c r="A266" s="13">
        <v>264</v>
      </c>
      <c r="B266" s="13" t="s">
        <v>27</v>
      </c>
      <c r="C266" s="14" t="s">
        <v>577</v>
      </c>
      <c r="D266" s="14" t="s">
        <v>29</v>
      </c>
      <c r="E266" s="21" t="s">
        <v>619</v>
      </c>
      <c r="F266" s="82" t="s">
        <v>620</v>
      </c>
      <c r="G266" s="21">
        <v>2</v>
      </c>
      <c r="H266" s="24">
        <v>60</v>
      </c>
      <c r="I266" s="24">
        <v>20</v>
      </c>
      <c r="J266" s="24">
        <v>10</v>
      </c>
      <c r="K266" s="21">
        <v>20000</v>
      </c>
      <c r="L266" s="36">
        <v>5000</v>
      </c>
      <c r="M266" s="83">
        <v>6445.9</v>
      </c>
      <c r="N266" s="36">
        <v>24373</v>
      </c>
      <c r="O266" s="36">
        <v>1100.9</v>
      </c>
      <c r="P266" s="36">
        <v>16180</v>
      </c>
      <c r="Q266" s="13">
        <f t="shared" si="25"/>
        <v>20739.8</v>
      </c>
      <c r="R266" s="13">
        <f t="shared" si="26"/>
        <v>10369.9</v>
      </c>
      <c r="S266" s="13"/>
      <c r="T266" s="49">
        <f t="shared" si="27"/>
        <v>369.9</v>
      </c>
      <c r="U266" s="1" t="s">
        <v>86</v>
      </c>
      <c r="V266" s="36">
        <v>13739999626</v>
      </c>
      <c r="W266" s="36">
        <v>13274346580</v>
      </c>
      <c r="X266" s="21"/>
      <c r="Y266" s="16"/>
      <c r="Z266" s="16"/>
    </row>
    <row r="267" ht="14.5" spans="1:26">
      <c r="A267" s="13">
        <v>265</v>
      </c>
      <c r="B267" s="13" t="s">
        <v>27</v>
      </c>
      <c r="C267" s="14" t="s">
        <v>577</v>
      </c>
      <c r="D267" s="14" t="s">
        <v>29</v>
      </c>
      <c r="E267" s="21" t="s">
        <v>621</v>
      </c>
      <c r="F267" s="82" t="s">
        <v>622</v>
      </c>
      <c r="G267" s="21">
        <v>4</v>
      </c>
      <c r="H267" s="24">
        <v>120</v>
      </c>
      <c r="I267" s="24">
        <v>60</v>
      </c>
      <c r="J267" s="24">
        <v>40</v>
      </c>
      <c r="K267" s="21">
        <v>50000</v>
      </c>
      <c r="L267" s="36">
        <v>20000</v>
      </c>
      <c r="M267" s="83">
        <v>0</v>
      </c>
      <c r="N267" s="36">
        <v>65646</v>
      </c>
      <c r="O267" s="36">
        <v>20228.79</v>
      </c>
      <c r="P267" s="36">
        <v>49000</v>
      </c>
      <c r="Q267" s="13">
        <f t="shared" si="25"/>
        <v>56874.79</v>
      </c>
      <c r="R267" s="13">
        <f t="shared" si="26"/>
        <v>14218.6975</v>
      </c>
      <c r="S267" s="13"/>
      <c r="T267" s="49">
        <f t="shared" si="27"/>
        <v>1718.6975</v>
      </c>
      <c r="U267" s="1" t="s">
        <v>86</v>
      </c>
      <c r="V267" s="36">
        <v>13739999626</v>
      </c>
      <c r="W267" s="36">
        <v>15147045227</v>
      </c>
      <c r="X267" s="21"/>
      <c r="Y267" s="16"/>
      <c r="Z267" s="16"/>
    </row>
    <row r="268" ht="14.5" spans="1:26">
      <c r="A268" s="13">
        <v>266</v>
      </c>
      <c r="B268" s="13" t="s">
        <v>27</v>
      </c>
      <c r="C268" s="14" t="s">
        <v>577</v>
      </c>
      <c r="D268" s="14" t="s">
        <v>29</v>
      </c>
      <c r="E268" s="21" t="s">
        <v>623</v>
      </c>
      <c r="F268" s="82" t="s">
        <v>624</v>
      </c>
      <c r="G268" s="21">
        <v>3</v>
      </c>
      <c r="H268" s="24">
        <v>150</v>
      </c>
      <c r="I268" s="24">
        <v>70</v>
      </c>
      <c r="J268" s="24">
        <v>70</v>
      </c>
      <c r="K268" s="21">
        <v>65000</v>
      </c>
      <c r="L268" s="36">
        <v>6000</v>
      </c>
      <c r="M268" s="83">
        <v>12840.7</v>
      </c>
      <c r="N268" s="36">
        <v>41800</v>
      </c>
      <c r="O268" s="36">
        <v>47244.8</v>
      </c>
      <c r="P268" s="36">
        <v>32450</v>
      </c>
      <c r="Q268" s="13">
        <f t="shared" si="25"/>
        <v>75435.5</v>
      </c>
      <c r="R268" s="13">
        <f t="shared" si="26"/>
        <v>25145.1666666667</v>
      </c>
      <c r="S268" s="13"/>
      <c r="T268" s="49">
        <f t="shared" si="27"/>
        <v>3478.5</v>
      </c>
      <c r="U268" s="1" t="s">
        <v>86</v>
      </c>
      <c r="V268" s="36">
        <v>13739999626</v>
      </c>
      <c r="W268" s="36">
        <v>15147559744</v>
      </c>
      <c r="X268" s="21"/>
      <c r="Y268" s="16"/>
      <c r="Z268" s="16"/>
    </row>
    <row r="269" ht="14.5" spans="1:26">
      <c r="A269" s="13">
        <v>267</v>
      </c>
      <c r="B269" s="13" t="s">
        <v>27</v>
      </c>
      <c r="C269" s="14" t="s">
        <v>577</v>
      </c>
      <c r="D269" s="14" t="s">
        <v>29</v>
      </c>
      <c r="E269" s="21" t="s">
        <v>625</v>
      </c>
      <c r="F269" s="82" t="s">
        <v>626</v>
      </c>
      <c r="G269" s="21">
        <v>4</v>
      </c>
      <c r="H269" s="24">
        <v>105</v>
      </c>
      <c r="I269" s="24">
        <v>40</v>
      </c>
      <c r="J269" s="24">
        <v>60</v>
      </c>
      <c r="K269" s="21">
        <v>95000</v>
      </c>
      <c r="L269" s="36">
        <v>83000</v>
      </c>
      <c r="M269" s="83">
        <v>1095</v>
      </c>
      <c r="N269" s="36">
        <v>26000</v>
      </c>
      <c r="O269" s="36">
        <v>17376.34</v>
      </c>
      <c r="P269" s="36">
        <v>18500</v>
      </c>
      <c r="Q269" s="13">
        <f t="shared" si="25"/>
        <v>108971.34</v>
      </c>
      <c r="R269" s="13">
        <f t="shared" si="26"/>
        <v>27242.835</v>
      </c>
      <c r="S269" s="13"/>
      <c r="T269" s="49">
        <f t="shared" si="27"/>
        <v>3492.835</v>
      </c>
      <c r="U269" s="1" t="s">
        <v>86</v>
      </c>
      <c r="V269" s="36">
        <v>13739999626</v>
      </c>
      <c r="W269" s="36">
        <v>13644855274</v>
      </c>
      <c r="X269" s="21"/>
      <c r="Y269" s="16"/>
      <c r="Z269" s="16"/>
    </row>
    <row r="270" ht="14.5" spans="1:26">
      <c r="A270" s="13">
        <v>268</v>
      </c>
      <c r="B270" s="13" t="s">
        <v>27</v>
      </c>
      <c r="C270" s="14" t="s">
        <v>577</v>
      </c>
      <c r="D270" s="14" t="s">
        <v>29</v>
      </c>
      <c r="E270" s="21" t="s">
        <v>627</v>
      </c>
      <c r="F270" s="82" t="s">
        <v>628</v>
      </c>
      <c r="G270" s="21">
        <v>2</v>
      </c>
      <c r="H270" s="24">
        <v>50</v>
      </c>
      <c r="I270" s="24">
        <v>20</v>
      </c>
      <c r="J270" s="24">
        <v>30</v>
      </c>
      <c r="K270" s="21">
        <v>25000</v>
      </c>
      <c r="L270" s="16">
        <v>0</v>
      </c>
      <c r="M270" s="57">
        <v>0</v>
      </c>
      <c r="N270" s="16">
        <v>16573</v>
      </c>
      <c r="O270" s="16">
        <v>24459.3</v>
      </c>
      <c r="P270" s="16">
        <v>12000</v>
      </c>
      <c r="Q270" s="13">
        <f t="shared" si="25"/>
        <v>29032.3</v>
      </c>
      <c r="R270" s="13">
        <f t="shared" si="26"/>
        <v>14516.15</v>
      </c>
      <c r="S270" s="13"/>
      <c r="T270" s="49">
        <f t="shared" si="27"/>
        <v>2016.15</v>
      </c>
      <c r="U270" s="1" t="s">
        <v>86</v>
      </c>
      <c r="V270" s="36">
        <v>13739999626</v>
      </c>
      <c r="W270" s="36">
        <v>18747842232</v>
      </c>
      <c r="X270" s="21"/>
      <c r="Y270" s="16"/>
      <c r="Z270" s="16"/>
    </row>
    <row r="271" ht="14.5" spans="1:26">
      <c r="A271" s="13">
        <v>269</v>
      </c>
      <c r="B271" s="13" t="s">
        <v>27</v>
      </c>
      <c r="C271" s="14" t="s">
        <v>577</v>
      </c>
      <c r="D271" s="14" t="s">
        <v>29</v>
      </c>
      <c r="E271" s="21" t="s">
        <v>629</v>
      </c>
      <c r="F271" s="82" t="s">
        <v>630</v>
      </c>
      <c r="G271" s="21">
        <v>2</v>
      </c>
      <c r="H271" s="24">
        <v>80</v>
      </c>
      <c r="I271" s="24">
        <v>20</v>
      </c>
      <c r="J271" s="24">
        <v>60</v>
      </c>
      <c r="K271" s="21">
        <v>35000</v>
      </c>
      <c r="L271" s="16">
        <v>0</v>
      </c>
      <c r="M271" s="57">
        <v>5475</v>
      </c>
      <c r="N271" s="36">
        <v>15000</v>
      </c>
      <c r="O271" s="36">
        <v>29922.6</v>
      </c>
      <c r="P271" s="36">
        <v>11000</v>
      </c>
      <c r="Q271" s="13">
        <f t="shared" si="25"/>
        <v>39397.6</v>
      </c>
      <c r="R271" s="13">
        <f t="shared" si="26"/>
        <v>19698.8</v>
      </c>
      <c r="S271" s="13"/>
      <c r="T271" s="49">
        <f t="shared" si="27"/>
        <v>2198.8</v>
      </c>
      <c r="U271" s="1" t="s">
        <v>86</v>
      </c>
      <c r="V271" s="36">
        <v>13739999626</v>
      </c>
      <c r="W271" s="36">
        <v>18347530073</v>
      </c>
      <c r="X271" s="21"/>
      <c r="Y271" s="16"/>
      <c r="Z271" s="16"/>
    </row>
    <row r="272" ht="14.5" spans="1:26">
      <c r="A272" s="13">
        <v>270</v>
      </c>
      <c r="B272" s="13" t="s">
        <v>27</v>
      </c>
      <c r="C272" s="14" t="s">
        <v>577</v>
      </c>
      <c r="D272" s="14" t="s">
        <v>29</v>
      </c>
      <c r="E272" s="21" t="s">
        <v>631</v>
      </c>
      <c r="F272" s="82" t="s">
        <v>632</v>
      </c>
      <c r="G272" s="21">
        <v>3</v>
      </c>
      <c r="H272" s="24">
        <v>75</v>
      </c>
      <c r="I272" s="24">
        <v>25</v>
      </c>
      <c r="J272" s="24">
        <v>25</v>
      </c>
      <c r="K272" s="21">
        <v>37500</v>
      </c>
      <c r="L272" s="36">
        <v>0</v>
      </c>
      <c r="M272" s="83">
        <v>14410.2</v>
      </c>
      <c r="N272" s="36">
        <v>43000</v>
      </c>
      <c r="O272" s="36">
        <v>10890.2</v>
      </c>
      <c r="P272" s="36">
        <v>21750</v>
      </c>
      <c r="Q272" s="13">
        <f t="shared" si="25"/>
        <v>46550.4</v>
      </c>
      <c r="R272" s="13">
        <f t="shared" si="26"/>
        <v>15516.8</v>
      </c>
      <c r="S272" s="13"/>
      <c r="T272" s="49">
        <f t="shared" si="27"/>
        <v>3016.8</v>
      </c>
      <c r="U272" s="1" t="s">
        <v>86</v>
      </c>
      <c r="V272" s="36">
        <v>13739999626</v>
      </c>
      <c r="W272" s="36">
        <v>13654755945</v>
      </c>
      <c r="X272" s="21"/>
      <c r="Y272" s="16"/>
      <c r="Z272" s="16"/>
    </row>
    <row r="273" ht="14.5" spans="1:26">
      <c r="A273" s="13">
        <v>271</v>
      </c>
      <c r="B273" s="13" t="s">
        <v>27</v>
      </c>
      <c r="C273" s="14" t="s">
        <v>577</v>
      </c>
      <c r="D273" s="14" t="s">
        <v>29</v>
      </c>
      <c r="E273" s="21" t="s">
        <v>633</v>
      </c>
      <c r="F273" s="82" t="s">
        <v>634</v>
      </c>
      <c r="G273" s="21">
        <v>3</v>
      </c>
      <c r="H273" s="24">
        <v>50</v>
      </c>
      <c r="I273" s="24">
        <v>10</v>
      </c>
      <c r="J273" s="24">
        <v>20</v>
      </c>
      <c r="K273" s="21">
        <v>25000</v>
      </c>
      <c r="L273" s="16">
        <v>8000</v>
      </c>
      <c r="M273" s="57">
        <v>5475</v>
      </c>
      <c r="N273" s="16">
        <v>27719</v>
      </c>
      <c r="O273" s="16">
        <v>22808.03</v>
      </c>
      <c r="P273" s="16">
        <v>16000</v>
      </c>
      <c r="Q273" s="13">
        <f t="shared" si="25"/>
        <v>48002.03</v>
      </c>
      <c r="R273" s="13">
        <f t="shared" si="26"/>
        <v>16000.6766666667</v>
      </c>
      <c r="S273" s="13"/>
      <c r="T273" s="49">
        <f t="shared" si="27"/>
        <v>7667.34333333333</v>
      </c>
      <c r="U273" s="1" t="s">
        <v>86</v>
      </c>
      <c r="V273" s="36">
        <v>13739999626</v>
      </c>
      <c r="W273" s="16">
        <v>13087166617</v>
      </c>
      <c r="X273" s="21"/>
      <c r="Y273" s="16"/>
      <c r="Z273" s="16"/>
    </row>
    <row r="274" ht="14.5" spans="1:26">
      <c r="A274" s="13">
        <v>272</v>
      </c>
      <c r="B274" s="13" t="s">
        <v>27</v>
      </c>
      <c r="C274" s="14" t="s">
        <v>577</v>
      </c>
      <c r="D274" s="14" t="s">
        <v>29</v>
      </c>
      <c r="E274" s="21" t="s">
        <v>635</v>
      </c>
      <c r="F274" s="82" t="s">
        <v>636</v>
      </c>
      <c r="G274" s="21">
        <v>3</v>
      </c>
      <c r="H274" s="24">
        <v>70</v>
      </c>
      <c r="I274" s="24">
        <v>30</v>
      </c>
      <c r="J274" s="24">
        <v>20</v>
      </c>
      <c r="K274" s="21">
        <v>35000</v>
      </c>
      <c r="L274" s="16">
        <v>1000</v>
      </c>
      <c r="M274" s="57">
        <v>0</v>
      </c>
      <c r="N274" s="16">
        <v>40400</v>
      </c>
      <c r="O274" s="16">
        <v>3252.5</v>
      </c>
      <c r="P274" s="16">
        <v>9400</v>
      </c>
      <c r="Q274" s="13">
        <f t="shared" si="25"/>
        <v>35252.5</v>
      </c>
      <c r="R274" s="13">
        <f t="shared" si="26"/>
        <v>11750.8333333333</v>
      </c>
      <c r="S274" s="13"/>
      <c r="T274" s="49">
        <f t="shared" si="27"/>
        <v>84.1666666666667</v>
      </c>
      <c r="U274" s="1" t="s">
        <v>86</v>
      </c>
      <c r="V274" s="36">
        <v>13739999626</v>
      </c>
      <c r="W274" s="16">
        <v>15847593123</v>
      </c>
      <c r="X274" s="21"/>
      <c r="Y274" s="16"/>
      <c r="Z274" s="16"/>
    </row>
    <row r="275" ht="14.5" spans="1:26">
      <c r="A275" s="13">
        <v>273</v>
      </c>
      <c r="B275" s="13" t="s">
        <v>27</v>
      </c>
      <c r="C275" s="14" t="s">
        <v>577</v>
      </c>
      <c r="D275" s="14" t="s">
        <v>29</v>
      </c>
      <c r="E275" s="21" t="s">
        <v>637</v>
      </c>
      <c r="F275" s="82" t="s">
        <v>638</v>
      </c>
      <c r="G275" s="21">
        <v>3</v>
      </c>
      <c r="H275" s="24">
        <v>85</v>
      </c>
      <c r="I275" s="24">
        <v>15</v>
      </c>
      <c r="J275" s="24">
        <v>60</v>
      </c>
      <c r="K275" s="21">
        <v>45000</v>
      </c>
      <c r="L275" s="16">
        <v>20000</v>
      </c>
      <c r="M275" s="57">
        <v>0</v>
      </c>
      <c r="N275" s="16">
        <v>54000</v>
      </c>
      <c r="O275" s="16">
        <v>17806.36</v>
      </c>
      <c r="P275" s="16">
        <v>38000</v>
      </c>
      <c r="Q275" s="13">
        <f t="shared" si="25"/>
        <v>53806.36</v>
      </c>
      <c r="R275" s="13">
        <f t="shared" si="26"/>
        <v>17935.4533333333</v>
      </c>
      <c r="S275" s="13">
        <v>8000</v>
      </c>
      <c r="T275" s="49">
        <f t="shared" si="27"/>
        <v>268.786666666667</v>
      </c>
      <c r="U275" s="1" t="s">
        <v>86</v>
      </c>
      <c r="V275" s="36">
        <v>13739999626</v>
      </c>
      <c r="W275" s="16">
        <v>15540047933</v>
      </c>
      <c r="X275" s="21"/>
      <c r="Y275" s="16"/>
      <c r="Z275" s="16"/>
    </row>
    <row r="276" ht="14.5" spans="1:26">
      <c r="A276" s="13">
        <v>274</v>
      </c>
      <c r="B276" s="13" t="s">
        <v>27</v>
      </c>
      <c r="C276" s="14" t="s">
        <v>577</v>
      </c>
      <c r="D276" s="14" t="s">
        <v>29</v>
      </c>
      <c r="E276" s="21" t="s">
        <v>639</v>
      </c>
      <c r="F276" s="82" t="s">
        <v>640</v>
      </c>
      <c r="G276" s="21">
        <v>4</v>
      </c>
      <c r="H276" s="24">
        <v>95</v>
      </c>
      <c r="I276" s="24">
        <v>30</v>
      </c>
      <c r="J276" s="24">
        <v>45</v>
      </c>
      <c r="K276" s="21">
        <v>60000</v>
      </c>
      <c r="L276" s="16">
        <v>30000</v>
      </c>
      <c r="M276" s="57">
        <v>8964.4</v>
      </c>
      <c r="N276" s="16">
        <v>28000</v>
      </c>
      <c r="O276" s="16">
        <v>27185.3</v>
      </c>
      <c r="P276" s="16">
        <v>21400</v>
      </c>
      <c r="Q276" s="13">
        <f t="shared" si="25"/>
        <v>72749.7</v>
      </c>
      <c r="R276" s="13">
        <f t="shared" si="26"/>
        <v>18187.425</v>
      </c>
      <c r="S276" s="13"/>
      <c r="T276" s="49">
        <f t="shared" si="27"/>
        <v>3187.425</v>
      </c>
      <c r="U276" s="1" t="s">
        <v>86</v>
      </c>
      <c r="V276" s="36">
        <v>13739999626</v>
      </c>
      <c r="W276" s="16">
        <v>15947258953</v>
      </c>
      <c r="X276" s="21"/>
      <c r="Y276" s="16"/>
      <c r="Z276" s="16"/>
    </row>
    <row r="277" ht="14.5" spans="1:26">
      <c r="A277" s="13">
        <v>275</v>
      </c>
      <c r="B277" s="13" t="s">
        <v>27</v>
      </c>
      <c r="C277" s="14" t="s">
        <v>577</v>
      </c>
      <c r="D277" s="14" t="s">
        <v>29</v>
      </c>
      <c r="E277" s="21" t="s">
        <v>641</v>
      </c>
      <c r="F277" s="82" t="s">
        <v>642</v>
      </c>
      <c r="G277" s="21">
        <v>2</v>
      </c>
      <c r="H277" s="24">
        <v>15</v>
      </c>
      <c r="I277" s="24">
        <v>1</v>
      </c>
      <c r="J277" s="24">
        <v>1.1</v>
      </c>
      <c r="K277" s="21">
        <v>1600</v>
      </c>
      <c r="L277" s="16">
        <v>4000</v>
      </c>
      <c r="M277" s="57">
        <v>3285</v>
      </c>
      <c r="N277" s="16">
        <v>12000</v>
      </c>
      <c r="O277" s="16">
        <v>3968.06</v>
      </c>
      <c r="P277" s="16">
        <v>6000</v>
      </c>
      <c r="Q277" s="13">
        <f t="shared" si="25"/>
        <v>17253.06</v>
      </c>
      <c r="R277" s="13">
        <f t="shared" si="26"/>
        <v>8626.53</v>
      </c>
      <c r="S277" s="13"/>
      <c r="T277" s="49">
        <f t="shared" si="27"/>
        <v>7826.53</v>
      </c>
      <c r="U277" s="1" t="s">
        <v>86</v>
      </c>
      <c r="V277" s="36">
        <v>13739999626</v>
      </c>
      <c r="W277" s="16">
        <v>15164911365</v>
      </c>
      <c r="X277" s="21"/>
      <c r="Y277" s="16"/>
      <c r="Z277" s="16"/>
    </row>
    <row r="278" ht="14.5" spans="1:26">
      <c r="A278" s="13">
        <v>276</v>
      </c>
      <c r="B278" s="13" t="s">
        <v>27</v>
      </c>
      <c r="C278" s="14" t="s">
        <v>577</v>
      </c>
      <c r="D278" s="14" t="s">
        <v>29</v>
      </c>
      <c r="E278" s="21" t="s">
        <v>643</v>
      </c>
      <c r="F278" s="82" t="s">
        <v>644</v>
      </c>
      <c r="G278" s="21">
        <v>3</v>
      </c>
      <c r="H278" s="24">
        <v>11</v>
      </c>
      <c r="I278" s="24">
        <v>2</v>
      </c>
      <c r="J278" s="24">
        <v>7</v>
      </c>
      <c r="K278" s="21">
        <v>7100</v>
      </c>
      <c r="L278" s="16">
        <v>8000</v>
      </c>
      <c r="M278" s="57">
        <v>0</v>
      </c>
      <c r="N278" s="16">
        <v>24200</v>
      </c>
      <c r="O278" s="16">
        <v>15549.8</v>
      </c>
      <c r="P278" s="16">
        <v>17400</v>
      </c>
      <c r="Q278" s="13">
        <f t="shared" si="25"/>
        <v>30349.8</v>
      </c>
      <c r="R278" s="13">
        <f t="shared" si="26"/>
        <v>10116.6</v>
      </c>
      <c r="S278" s="13"/>
      <c r="T278" s="49">
        <f t="shared" si="27"/>
        <v>7749.93333333333</v>
      </c>
      <c r="U278" s="1" t="s">
        <v>86</v>
      </c>
      <c r="V278" s="36">
        <v>13739999626</v>
      </c>
      <c r="W278" s="16">
        <v>15204890279</v>
      </c>
      <c r="X278" s="21"/>
      <c r="Y278" s="16"/>
      <c r="Z278" s="16"/>
    </row>
    <row r="279" ht="14.5" spans="1:26">
      <c r="A279" s="13">
        <v>277</v>
      </c>
      <c r="B279" s="13" t="s">
        <v>27</v>
      </c>
      <c r="C279" s="14" t="s">
        <v>577</v>
      </c>
      <c r="D279" s="14" t="s">
        <v>29</v>
      </c>
      <c r="E279" s="21" t="s">
        <v>645</v>
      </c>
      <c r="F279" s="82" t="s">
        <v>646</v>
      </c>
      <c r="G279" s="21">
        <v>3</v>
      </c>
      <c r="H279" s="24">
        <v>70</v>
      </c>
      <c r="I279" s="24">
        <v>25</v>
      </c>
      <c r="J279" s="24">
        <v>35</v>
      </c>
      <c r="K279" s="21">
        <v>40000</v>
      </c>
      <c r="L279" s="16">
        <v>14000</v>
      </c>
      <c r="M279" s="57">
        <v>2628</v>
      </c>
      <c r="N279" s="16">
        <v>37359.5</v>
      </c>
      <c r="O279" s="16">
        <v>20141.95</v>
      </c>
      <c r="P279" s="16">
        <v>27500</v>
      </c>
      <c r="Q279" s="13">
        <f t="shared" si="25"/>
        <v>46629.45</v>
      </c>
      <c r="R279" s="13">
        <f t="shared" si="26"/>
        <v>15543.15</v>
      </c>
      <c r="S279" s="13">
        <v>3000</v>
      </c>
      <c r="T279" s="49">
        <f t="shared" si="27"/>
        <v>1209.81666666667</v>
      </c>
      <c r="U279" s="1" t="s">
        <v>86</v>
      </c>
      <c r="V279" s="36">
        <v>13739999626</v>
      </c>
      <c r="W279" s="16">
        <v>15148711250</v>
      </c>
      <c r="X279" s="21"/>
      <c r="Y279" s="16"/>
      <c r="Z279" s="16"/>
    </row>
    <row r="280" ht="14.5" spans="1:26">
      <c r="A280" s="13">
        <v>278</v>
      </c>
      <c r="B280" s="13" t="s">
        <v>27</v>
      </c>
      <c r="C280" s="14" t="s">
        <v>577</v>
      </c>
      <c r="D280" s="14" t="s">
        <v>29</v>
      </c>
      <c r="E280" s="21" t="s">
        <v>647</v>
      </c>
      <c r="F280" s="82" t="s">
        <v>648</v>
      </c>
      <c r="G280" s="21">
        <v>2</v>
      </c>
      <c r="H280" s="24">
        <v>90</v>
      </c>
      <c r="I280" s="24">
        <v>50</v>
      </c>
      <c r="J280" s="24">
        <v>40</v>
      </c>
      <c r="K280" s="21">
        <v>45000</v>
      </c>
      <c r="L280" s="36">
        <v>0</v>
      </c>
      <c r="M280" s="83">
        <v>7665</v>
      </c>
      <c r="N280" s="36">
        <v>23404.4</v>
      </c>
      <c r="O280" s="36">
        <v>29244.2</v>
      </c>
      <c r="P280" s="36">
        <v>11400</v>
      </c>
      <c r="Q280" s="13">
        <f t="shared" si="25"/>
        <v>48913.6</v>
      </c>
      <c r="R280" s="13">
        <f t="shared" si="26"/>
        <v>24456.8</v>
      </c>
      <c r="S280" s="13"/>
      <c r="T280" s="49">
        <f t="shared" si="27"/>
        <v>1956.8</v>
      </c>
      <c r="U280" s="1" t="s">
        <v>86</v>
      </c>
      <c r="V280" s="36">
        <v>13739999626</v>
      </c>
      <c r="W280" s="16">
        <v>13947541434</v>
      </c>
      <c r="X280" s="21"/>
      <c r="Y280" s="16"/>
      <c r="Z280" s="16"/>
    </row>
    <row r="281" ht="14.5" spans="1:26">
      <c r="A281" s="13">
        <v>279</v>
      </c>
      <c r="B281" s="13" t="s">
        <v>27</v>
      </c>
      <c r="C281" s="14" t="s">
        <v>577</v>
      </c>
      <c r="D281" s="14" t="s">
        <v>29</v>
      </c>
      <c r="E281" s="21" t="s">
        <v>649</v>
      </c>
      <c r="F281" s="82" t="s">
        <v>650</v>
      </c>
      <c r="G281" s="21">
        <v>4</v>
      </c>
      <c r="H281" s="24">
        <v>80</v>
      </c>
      <c r="I281" s="24">
        <v>40</v>
      </c>
      <c r="J281" s="24">
        <v>30</v>
      </c>
      <c r="K281" s="21">
        <v>50000</v>
      </c>
      <c r="L281" s="36">
        <v>9500</v>
      </c>
      <c r="M281" s="83">
        <v>8030</v>
      </c>
      <c r="N281" s="36">
        <v>31000</v>
      </c>
      <c r="O281" s="36">
        <v>46435.33</v>
      </c>
      <c r="P281" s="36">
        <v>22700</v>
      </c>
      <c r="Q281" s="13">
        <f t="shared" si="25"/>
        <v>72265.33</v>
      </c>
      <c r="R281" s="13">
        <f t="shared" si="26"/>
        <v>18066.3325</v>
      </c>
      <c r="S281" s="13">
        <v>5000</v>
      </c>
      <c r="T281" s="49">
        <f t="shared" si="27"/>
        <v>4316.3325</v>
      </c>
      <c r="U281" s="1" t="s">
        <v>86</v>
      </c>
      <c r="V281" s="36">
        <v>13739999626</v>
      </c>
      <c r="W281" s="16">
        <v>15047558275</v>
      </c>
      <c r="X281" s="21"/>
      <c r="Y281" s="16"/>
      <c r="Z281" s="16"/>
    </row>
    <row r="282" ht="14.5" spans="1:26">
      <c r="A282" s="13">
        <v>280</v>
      </c>
      <c r="B282" s="13" t="s">
        <v>27</v>
      </c>
      <c r="C282" s="14" t="s">
        <v>577</v>
      </c>
      <c r="D282" s="14" t="s">
        <v>29</v>
      </c>
      <c r="E282" s="21" t="s">
        <v>651</v>
      </c>
      <c r="F282" s="82" t="s">
        <v>652</v>
      </c>
      <c r="G282" s="21">
        <v>2</v>
      </c>
      <c r="H282" s="24">
        <v>60</v>
      </c>
      <c r="I282" s="24">
        <v>15</v>
      </c>
      <c r="J282" s="24">
        <v>35</v>
      </c>
      <c r="K282" s="21">
        <v>20000</v>
      </c>
      <c r="L282" s="36">
        <v>0</v>
      </c>
      <c r="M282" s="83">
        <v>3285</v>
      </c>
      <c r="N282" s="16">
        <v>11200</v>
      </c>
      <c r="O282" s="27">
        <v>19648.74</v>
      </c>
      <c r="P282" s="16">
        <v>9800</v>
      </c>
      <c r="Q282" s="13">
        <f t="shared" si="25"/>
        <v>24333.74</v>
      </c>
      <c r="R282" s="13">
        <f t="shared" si="26"/>
        <v>12166.87</v>
      </c>
      <c r="S282" s="13"/>
      <c r="T282" s="49">
        <f t="shared" si="27"/>
        <v>2166.87</v>
      </c>
      <c r="U282" s="1" t="s">
        <v>86</v>
      </c>
      <c r="V282" s="36">
        <v>13739999626</v>
      </c>
      <c r="W282" s="27">
        <v>15847560185</v>
      </c>
      <c r="X282" s="21"/>
      <c r="Y282" s="27"/>
      <c r="Z282" s="16"/>
    </row>
    <row r="283" ht="14.5" spans="1:26">
      <c r="A283" s="13">
        <v>281</v>
      </c>
      <c r="B283" s="13" t="s">
        <v>27</v>
      </c>
      <c r="C283" s="14" t="s">
        <v>577</v>
      </c>
      <c r="D283" s="14" t="s">
        <v>29</v>
      </c>
      <c r="E283" s="21" t="s">
        <v>653</v>
      </c>
      <c r="F283" s="82" t="s">
        <v>654</v>
      </c>
      <c r="G283" s="21">
        <v>3</v>
      </c>
      <c r="H283" s="24">
        <v>120</v>
      </c>
      <c r="I283" s="24">
        <v>20</v>
      </c>
      <c r="J283" s="24">
        <v>50</v>
      </c>
      <c r="K283" s="21">
        <v>60000</v>
      </c>
      <c r="L283" s="16">
        <v>20000</v>
      </c>
      <c r="M283" s="89">
        <v>3577</v>
      </c>
      <c r="N283" s="16">
        <v>88000</v>
      </c>
      <c r="O283" s="27">
        <v>21538.63</v>
      </c>
      <c r="P283" s="16">
        <v>63000</v>
      </c>
      <c r="Q283" s="13">
        <f t="shared" si="25"/>
        <v>70115.63</v>
      </c>
      <c r="R283" s="13">
        <f t="shared" si="26"/>
        <v>23371.8766666667</v>
      </c>
      <c r="S283" s="13">
        <v>3000</v>
      </c>
      <c r="T283" s="49">
        <f t="shared" si="27"/>
        <v>2371.87666666667</v>
      </c>
      <c r="U283" s="1" t="s">
        <v>86</v>
      </c>
      <c r="V283" s="36">
        <v>13739999626</v>
      </c>
      <c r="W283" s="16">
        <v>15894860923</v>
      </c>
      <c r="X283" s="21"/>
      <c r="Y283" s="27"/>
      <c r="Z283" s="16"/>
    </row>
    <row r="284" ht="14.5" spans="1:26">
      <c r="A284" s="13">
        <v>282</v>
      </c>
      <c r="B284" s="13" t="s">
        <v>27</v>
      </c>
      <c r="C284" s="14" t="s">
        <v>577</v>
      </c>
      <c r="D284" s="14" t="s">
        <v>29</v>
      </c>
      <c r="E284" s="21" t="s">
        <v>655</v>
      </c>
      <c r="F284" s="82" t="s">
        <v>656</v>
      </c>
      <c r="G284" s="21">
        <v>2</v>
      </c>
      <c r="H284" s="24">
        <v>45</v>
      </c>
      <c r="I284" s="24">
        <v>15</v>
      </c>
      <c r="J284" s="24">
        <v>10</v>
      </c>
      <c r="K284" s="21">
        <v>17500</v>
      </c>
      <c r="L284" s="16">
        <v>6000</v>
      </c>
      <c r="M284" s="89">
        <v>5475</v>
      </c>
      <c r="N284" s="16">
        <v>29000</v>
      </c>
      <c r="O284" s="27">
        <v>11612.9</v>
      </c>
      <c r="P284" s="16">
        <v>22000</v>
      </c>
      <c r="Q284" s="13">
        <f t="shared" si="25"/>
        <v>30087.9</v>
      </c>
      <c r="R284" s="13">
        <f t="shared" si="26"/>
        <v>15043.95</v>
      </c>
      <c r="S284" s="13"/>
      <c r="T284" s="49">
        <f t="shared" si="27"/>
        <v>6293.95</v>
      </c>
      <c r="U284" s="1" t="s">
        <v>86</v>
      </c>
      <c r="V284" s="36">
        <v>13739999626</v>
      </c>
      <c r="W284" s="13">
        <v>15148257461</v>
      </c>
      <c r="X284" s="21"/>
      <c r="Y284" s="27"/>
      <c r="Z284" s="16"/>
    </row>
    <row r="285" ht="14.5" spans="1:26">
      <c r="A285" s="13">
        <v>283</v>
      </c>
      <c r="B285" s="13" t="s">
        <v>27</v>
      </c>
      <c r="C285" s="14" t="s">
        <v>577</v>
      </c>
      <c r="D285" s="14" t="s">
        <v>29</v>
      </c>
      <c r="E285" s="21" t="s">
        <v>657</v>
      </c>
      <c r="F285" s="82" t="s">
        <v>658</v>
      </c>
      <c r="G285" s="21">
        <v>2</v>
      </c>
      <c r="H285" s="24">
        <v>95</v>
      </c>
      <c r="I285" s="24">
        <v>10</v>
      </c>
      <c r="J285" s="24">
        <v>65</v>
      </c>
      <c r="K285" s="21">
        <v>50000</v>
      </c>
      <c r="L285" s="16">
        <v>8000</v>
      </c>
      <c r="M285" s="89">
        <v>22593.5</v>
      </c>
      <c r="N285" s="27">
        <v>45505.5</v>
      </c>
      <c r="O285" s="27">
        <v>9372.64</v>
      </c>
      <c r="P285" s="16">
        <v>32500</v>
      </c>
      <c r="Q285" s="13">
        <f t="shared" si="25"/>
        <v>52971.64</v>
      </c>
      <c r="R285" s="13">
        <f t="shared" si="26"/>
        <v>26485.82</v>
      </c>
      <c r="S285" s="13"/>
      <c r="T285" s="49">
        <f t="shared" si="27"/>
        <v>1485.82</v>
      </c>
      <c r="U285" s="1" t="s">
        <v>86</v>
      </c>
      <c r="V285" s="36">
        <v>13739999626</v>
      </c>
      <c r="W285" s="16">
        <v>15947788140</v>
      </c>
      <c r="X285" s="21"/>
      <c r="Y285" s="27"/>
      <c r="Z285" s="16"/>
    </row>
    <row r="286" ht="14.5" spans="1:26">
      <c r="A286" s="13">
        <v>284</v>
      </c>
      <c r="B286" s="13" t="s">
        <v>27</v>
      </c>
      <c r="C286" s="14" t="s">
        <v>577</v>
      </c>
      <c r="D286" s="14" t="s">
        <v>29</v>
      </c>
      <c r="E286" s="21" t="s">
        <v>659</v>
      </c>
      <c r="F286" s="82" t="s">
        <v>660</v>
      </c>
      <c r="G286" s="21">
        <v>2</v>
      </c>
      <c r="H286" s="24">
        <v>75</v>
      </c>
      <c r="I286" s="24">
        <v>0</v>
      </c>
      <c r="J286" s="24">
        <v>65</v>
      </c>
      <c r="K286" s="21">
        <v>37000</v>
      </c>
      <c r="L286" s="16">
        <v>22000</v>
      </c>
      <c r="M286" s="57">
        <v>0</v>
      </c>
      <c r="N286" s="27">
        <v>15786.5</v>
      </c>
      <c r="O286" s="27">
        <v>10392.52</v>
      </c>
      <c r="P286" s="16">
        <v>11000</v>
      </c>
      <c r="Q286" s="13">
        <f t="shared" si="25"/>
        <v>37179.02</v>
      </c>
      <c r="R286" s="13">
        <f t="shared" si="26"/>
        <v>18589.51</v>
      </c>
      <c r="S286" s="13"/>
      <c r="T286" s="49">
        <f t="shared" si="27"/>
        <v>89.5099999999984</v>
      </c>
      <c r="U286" s="1" t="s">
        <v>86</v>
      </c>
      <c r="V286" s="36">
        <v>13739999626</v>
      </c>
      <c r="W286" s="16">
        <v>15148714129</v>
      </c>
      <c r="X286" s="21"/>
      <c r="Y286" s="27"/>
      <c r="Z286" s="16"/>
    </row>
    <row r="287" ht="14.5" spans="1:26">
      <c r="A287" s="13">
        <v>285</v>
      </c>
      <c r="B287" s="13" t="s">
        <v>27</v>
      </c>
      <c r="C287" s="14" t="s">
        <v>577</v>
      </c>
      <c r="D287" s="14" t="s">
        <v>29</v>
      </c>
      <c r="E287" s="21" t="s">
        <v>661</v>
      </c>
      <c r="F287" s="82" t="s">
        <v>662</v>
      </c>
      <c r="G287" s="21">
        <v>3</v>
      </c>
      <c r="H287" s="24">
        <v>160</v>
      </c>
      <c r="I287" s="24">
        <v>70</v>
      </c>
      <c r="J287" s="24">
        <v>50</v>
      </c>
      <c r="K287" s="21">
        <v>50000</v>
      </c>
      <c r="L287" s="16">
        <v>8000</v>
      </c>
      <c r="M287" s="89">
        <v>1606</v>
      </c>
      <c r="N287" s="16">
        <v>70000</v>
      </c>
      <c r="O287" s="16">
        <v>21919.8</v>
      </c>
      <c r="P287" s="16">
        <v>48000</v>
      </c>
      <c r="Q287" s="13">
        <f t="shared" si="25"/>
        <v>53525.8</v>
      </c>
      <c r="R287" s="13">
        <f t="shared" si="26"/>
        <v>17841.9333333333</v>
      </c>
      <c r="S287" s="13"/>
      <c r="T287" s="49">
        <f t="shared" si="27"/>
        <v>1175.26666666667</v>
      </c>
      <c r="U287" s="1" t="s">
        <v>86</v>
      </c>
      <c r="V287" s="36">
        <v>13739999626</v>
      </c>
      <c r="W287" s="16">
        <v>15886043856</v>
      </c>
      <c r="X287" s="21"/>
      <c r="Y287" s="27"/>
      <c r="Z287" s="16"/>
    </row>
    <row r="288" ht="14.5" spans="1:26">
      <c r="A288" s="13">
        <v>286</v>
      </c>
      <c r="B288" s="13" t="s">
        <v>27</v>
      </c>
      <c r="C288" s="14" t="s">
        <v>577</v>
      </c>
      <c r="D288" s="14" t="s">
        <v>29</v>
      </c>
      <c r="E288" s="21" t="s">
        <v>663</v>
      </c>
      <c r="F288" s="82" t="s">
        <v>664</v>
      </c>
      <c r="G288" s="21">
        <v>2</v>
      </c>
      <c r="H288" s="24">
        <v>45</v>
      </c>
      <c r="I288" s="24">
        <v>10</v>
      </c>
      <c r="J288" s="24">
        <v>30</v>
      </c>
      <c r="K288" s="21">
        <v>25000</v>
      </c>
      <c r="L288" s="16">
        <v>0</v>
      </c>
      <c r="M288" s="89">
        <v>9380</v>
      </c>
      <c r="N288" s="16">
        <v>0</v>
      </c>
      <c r="O288" s="27">
        <v>16231.42</v>
      </c>
      <c r="P288" s="16">
        <v>0</v>
      </c>
      <c r="Q288" s="13">
        <f t="shared" si="25"/>
        <v>25611.42</v>
      </c>
      <c r="R288" s="13">
        <f t="shared" si="26"/>
        <v>12805.71</v>
      </c>
      <c r="S288" s="13"/>
      <c r="T288" s="49">
        <f t="shared" si="27"/>
        <v>305.709999999999</v>
      </c>
      <c r="U288" s="1" t="s">
        <v>86</v>
      </c>
      <c r="V288" s="36">
        <v>13739999626</v>
      </c>
      <c r="W288" s="16">
        <v>15148732975</v>
      </c>
      <c r="X288" s="21"/>
      <c r="Y288" s="27"/>
      <c r="Z288" s="16"/>
    </row>
    <row r="289" ht="14.5" spans="1:26">
      <c r="A289" s="13">
        <v>287</v>
      </c>
      <c r="B289" s="13" t="s">
        <v>27</v>
      </c>
      <c r="C289" s="14" t="s">
        <v>577</v>
      </c>
      <c r="D289" s="14" t="s">
        <v>29</v>
      </c>
      <c r="E289" s="21" t="s">
        <v>665</v>
      </c>
      <c r="F289" s="82" t="s">
        <v>666</v>
      </c>
      <c r="G289" s="21">
        <v>4</v>
      </c>
      <c r="H289" s="24">
        <v>62</v>
      </c>
      <c r="I289" s="24">
        <v>18</v>
      </c>
      <c r="J289" s="24">
        <v>27</v>
      </c>
      <c r="K289" s="21">
        <v>36000</v>
      </c>
      <c r="L289" s="16">
        <v>0</v>
      </c>
      <c r="M289" s="89">
        <v>0</v>
      </c>
      <c r="N289" s="27">
        <v>57179.6</v>
      </c>
      <c r="O289" s="27">
        <v>37429.59</v>
      </c>
      <c r="P289" s="16">
        <v>26900</v>
      </c>
      <c r="Q289" s="13">
        <f t="shared" si="25"/>
        <v>67709.19</v>
      </c>
      <c r="R289" s="13">
        <f t="shared" si="26"/>
        <v>16927.2975</v>
      </c>
      <c r="S289" s="13">
        <v>6000</v>
      </c>
      <c r="T289" s="49">
        <f t="shared" si="27"/>
        <v>6427.2975</v>
      </c>
      <c r="U289" s="1" t="s">
        <v>86</v>
      </c>
      <c r="V289" s="36">
        <v>13739999626</v>
      </c>
      <c r="W289" s="27">
        <v>15147580481</v>
      </c>
      <c r="X289" s="21"/>
      <c r="Y289" s="27"/>
      <c r="Z289" s="16"/>
    </row>
    <row r="290" ht="14.5" spans="1:26">
      <c r="A290" s="13">
        <v>288</v>
      </c>
      <c r="B290" s="13" t="s">
        <v>27</v>
      </c>
      <c r="C290" s="14" t="s">
        <v>577</v>
      </c>
      <c r="D290" s="14" t="s">
        <v>29</v>
      </c>
      <c r="E290" s="21" t="s">
        <v>667</v>
      </c>
      <c r="F290" s="82" t="s">
        <v>668</v>
      </c>
      <c r="G290" s="21">
        <v>3</v>
      </c>
      <c r="H290" s="24">
        <v>100</v>
      </c>
      <c r="I290" s="24">
        <v>20</v>
      </c>
      <c r="J290" s="24">
        <v>80</v>
      </c>
      <c r="K290" s="21">
        <v>50000</v>
      </c>
      <c r="L290" s="36">
        <v>26000</v>
      </c>
      <c r="M290" s="83">
        <v>15000</v>
      </c>
      <c r="N290" s="36">
        <v>25000</v>
      </c>
      <c r="O290" s="36">
        <v>11758.97</v>
      </c>
      <c r="P290" s="36">
        <v>20000</v>
      </c>
      <c r="Q290" s="13">
        <f t="shared" si="25"/>
        <v>57758.97</v>
      </c>
      <c r="R290" s="13">
        <f t="shared" si="26"/>
        <v>19252.99</v>
      </c>
      <c r="S290" s="13">
        <v>5000</v>
      </c>
      <c r="T290" s="49">
        <f t="shared" si="27"/>
        <v>919.656666666667</v>
      </c>
      <c r="U290" s="1" t="s">
        <v>86</v>
      </c>
      <c r="V290" s="36">
        <v>13739999626</v>
      </c>
      <c r="W290" s="16">
        <v>13947546057</v>
      </c>
      <c r="X290" s="21"/>
      <c r="Y290" s="27"/>
      <c r="Z290" s="16"/>
    </row>
    <row r="291" ht="14.5" spans="1:26">
      <c r="A291" s="13">
        <v>289</v>
      </c>
      <c r="B291" s="13" t="s">
        <v>27</v>
      </c>
      <c r="C291" s="14" t="s">
        <v>577</v>
      </c>
      <c r="D291" s="14" t="s">
        <v>29</v>
      </c>
      <c r="E291" s="21" t="s">
        <v>669</v>
      </c>
      <c r="F291" s="82" t="s">
        <v>670</v>
      </c>
      <c r="G291" s="21">
        <v>2</v>
      </c>
      <c r="H291" s="24">
        <v>60</v>
      </c>
      <c r="I291" s="24">
        <v>2</v>
      </c>
      <c r="J291" s="24">
        <v>48</v>
      </c>
      <c r="K291" s="21">
        <v>49000</v>
      </c>
      <c r="L291" s="16">
        <v>10000</v>
      </c>
      <c r="M291" s="57">
        <v>13285</v>
      </c>
      <c r="N291" s="16">
        <v>40285.77</v>
      </c>
      <c r="O291" s="16">
        <v>22285.77</v>
      </c>
      <c r="P291" s="16">
        <v>24000</v>
      </c>
      <c r="Q291" s="13">
        <f t="shared" si="25"/>
        <v>61856.54</v>
      </c>
      <c r="R291" s="13">
        <f t="shared" si="26"/>
        <v>30928.27</v>
      </c>
      <c r="S291" s="13">
        <v>10000</v>
      </c>
      <c r="T291" s="49">
        <f t="shared" si="27"/>
        <v>1428.27</v>
      </c>
      <c r="U291" s="1" t="s">
        <v>86</v>
      </c>
      <c r="V291" s="36">
        <v>13739999626</v>
      </c>
      <c r="W291" s="36">
        <v>15148732951</v>
      </c>
      <c r="X291" s="21"/>
      <c r="Y291" s="16"/>
      <c r="Z291" s="16"/>
    </row>
    <row r="292" ht="14.5" spans="1:26">
      <c r="A292" s="13">
        <v>290</v>
      </c>
      <c r="B292" s="13" t="s">
        <v>27</v>
      </c>
      <c r="C292" s="14" t="s">
        <v>577</v>
      </c>
      <c r="D292" s="14" t="s">
        <v>29</v>
      </c>
      <c r="E292" s="21" t="s">
        <v>671</v>
      </c>
      <c r="F292" s="82" t="s">
        <v>672</v>
      </c>
      <c r="G292" s="21">
        <v>2</v>
      </c>
      <c r="H292" s="24">
        <v>50</v>
      </c>
      <c r="I292" s="24">
        <v>10</v>
      </c>
      <c r="J292" s="24">
        <v>30</v>
      </c>
      <c r="K292" s="21">
        <v>35000</v>
      </c>
      <c r="L292" s="36">
        <v>0</v>
      </c>
      <c r="M292" s="83">
        <v>0</v>
      </c>
      <c r="N292" s="36">
        <v>62500</v>
      </c>
      <c r="O292" s="36">
        <v>11144.02</v>
      </c>
      <c r="P292" s="36">
        <v>25000</v>
      </c>
      <c r="Q292" s="13">
        <f t="shared" si="25"/>
        <v>48644.02</v>
      </c>
      <c r="R292" s="13">
        <f t="shared" si="26"/>
        <v>24322.01</v>
      </c>
      <c r="S292" s="13"/>
      <c r="T292" s="49">
        <f t="shared" si="27"/>
        <v>6822.01</v>
      </c>
      <c r="U292" s="1" t="s">
        <v>86</v>
      </c>
      <c r="V292" s="36">
        <v>13739999626</v>
      </c>
      <c r="W292" s="36">
        <v>15204890224</v>
      </c>
      <c r="X292" s="21"/>
      <c r="Y292" s="16"/>
      <c r="Z292" s="16"/>
    </row>
    <row r="293" ht="14.5" spans="1:26">
      <c r="A293" s="13">
        <v>291</v>
      </c>
      <c r="B293" s="13" t="s">
        <v>27</v>
      </c>
      <c r="C293" s="14" t="s">
        <v>577</v>
      </c>
      <c r="D293" s="14" t="s">
        <v>29</v>
      </c>
      <c r="E293" s="21" t="s">
        <v>673</v>
      </c>
      <c r="F293" s="82" t="s">
        <v>674</v>
      </c>
      <c r="G293" s="21">
        <v>3</v>
      </c>
      <c r="H293" s="24">
        <v>150</v>
      </c>
      <c r="I293" s="24">
        <v>50</v>
      </c>
      <c r="J293" s="24">
        <v>100</v>
      </c>
      <c r="K293" s="21">
        <v>50000</v>
      </c>
      <c r="L293" s="16">
        <v>64000</v>
      </c>
      <c r="M293" s="57">
        <v>0</v>
      </c>
      <c r="N293" s="16">
        <v>12460.6</v>
      </c>
      <c r="O293" s="16">
        <v>14661.38</v>
      </c>
      <c r="P293" s="16">
        <v>40000</v>
      </c>
      <c r="Q293" s="13">
        <f t="shared" si="25"/>
        <v>51121.98</v>
      </c>
      <c r="R293" s="13">
        <f t="shared" si="26"/>
        <v>17040.66</v>
      </c>
      <c r="S293" s="13"/>
      <c r="T293" s="49">
        <f t="shared" si="27"/>
        <v>373.993333333334</v>
      </c>
      <c r="U293" s="1" t="s">
        <v>86</v>
      </c>
      <c r="V293" s="36">
        <v>13739999626</v>
      </c>
      <c r="W293" s="36">
        <v>13274758345</v>
      </c>
      <c r="X293" s="21"/>
      <c r="Y293" s="16"/>
      <c r="Z293" s="16"/>
    </row>
    <row r="294" ht="14.5" spans="1:26">
      <c r="A294" s="13">
        <v>292</v>
      </c>
      <c r="B294" s="13" t="s">
        <v>27</v>
      </c>
      <c r="C294" s="14" t="s">
        <v>577</v>
      </c>
      <c r="D294" s="14" t="s">
        <v>29</v>
      </c>
      <c r="E294" s="21" t="s">
        <v>675</v>
      </c>
      <c r="F294" s="82" t="s">
        <v>676</v>
      </c>
      <c r="G294" s="21">
        <v>3</v>
      </c>
      <c r="H294" s="24">
        <v>75</v>
      </c>
      <c r="I294" s="24">
        <v>33</v>
      </c>
      <c r="J294" s="24">
        <v>20</v>
      </c>
      <c r="K294" s="21">
        <v>36500</v>
      </c>
      <c r="L294" s="36">
        <v>24000</v>
      </c>
      <c r="M294" s="83">
        <v>6424</v>
      </c>
      <c r="N294" s="36">
        <v>16000</v>
      </c>
      <c r="O294" s="36">
        <v>15739.5</v>
      </c>
      <c r="P294" s="36">
        <v>11800</v>
      </c>
      <c r="Q294" s="13">
        <f t="shared" si="25"/>
        <v>50363.5</v>
      </c>
      <c r="R294" s="13">
        <f t="shared" si="26"/>
        <v>16787.8333333333</v>
      </c>
      <c r="S294" s="13"/>
      <c r="T294" s="49">
        <f t="shared" si="27"/>
        <v>4621.16666666667</v>
      </c>
      <c r="U294" s="1" t="s">
        <v>86</v>
      </c>
      <c r="V294" s="36">
        <v>13739999626</v>
      </c>
      <c r="W294" s="36">
        <v>15147043137</v>
      </c>
      <c r="X294" s="21"/>
      <c r="Y294" s="16"/>
      <c r="Z294" s="16"/>
    </row>
    <row r="295" s="1" customFormat="1" ht="14.5" spans="1:26">
      <c r="A295" s="13">
        <v>293</v>
      </c>
      <c r="B295" s="13" t="s">
        <v>27</v>
      </c>
      <c r="C295" s="14" t="s">
        <v>577</v>
      </c>
      <c r="D295" s="14" t="s">
        <v>29</v>
      </c>
      <c r="E295" s="21" t="s">
        <v>677</v>
      </c>
      <c r="F295" s="82" t="s">
        <v>678</v>
      </c>
      <c r="G295" s="21">
        <v>1</v>
      </c>
      <c r="H295" s="24">
        <v>20</v>
      </c>
      <c r="I295" s="24">
        <v>0</v>
      </c>
      <c r="J295" s="24">
        <v>18</v>
      </c>
      <c r="K295" s="21">
        <v>14300</v>
      </c>
      <c r="L295" s="36">
        <v>0</v>
      </c>
      <c r="M295" s="83">
        <v>4818</v>
      </c>
      <c r="N295" s="36">
        <v>8000</v>
      </c>
      <c r="O295" s="36">
        <v>7911.08</v>
      </c>
      <c r="P295" s="36">
        <v>6400</v>
      </c>
      <c r="Q295" s="13">
        <f t="shared" si="25"/>
        <v>14329.08</v>
      </c>
      <c r="R295" s="13">
        <f t="shared" si="26"/>
        <v>14329.08</v>
      </c>
      <c r="S295" s="13"/>
      <c r="T295" s="49">
        <f t="shared" si="27"/>
        <v>29.0799999999999</v>
      </c>
      <c r="U295" s="1" t="s">
        <v>86</v>
      </c>
      <c r="V295" s="36">
        <v>13739999626</v>
      </c>
      <c r="W295" s="36">
        <v>18204960190</v>
      </c>
      <c r="X295" s="21"/>
      <c r="Y295" s="16"/>
      <c r="Z295" s="16"/>
    </row>
    <row r="296" ht="14.5" spans="1:26">
      <c r="A296" s="13">
        <v>294</v>
      </c>
      <c r="B296" s="13" t="s">
        <v>27</v>
      </c>
      <c r="C296" s="14" t="s">
        <v>577</v>
      </c>
      <c r="D296" s="14" t="s">
        <v>29</v>
      </c>
      <c r="E296" s="21" t="s">
        <v>679</v>
      </c>
      <c r="F296" s="82" t="s">
        <v>680</v>
      </c>
      <c r="G296" s="21">
        <v>2</v>
      </c>
      <c r="H296" s="24">
        <v>15</v>
      </c>
      <c r="I296" s="24">
        <v>0</v>
      </c>
      <c r="J296" s="24">
        <v>10</v>
      </c>
      <c r="K296" s="21">
        <v>10000</v>
      </c>
      <c r="L296" s="16">
        <v>7000</v>
      </c>
      <c r="M296" s="57">
        <v>7005</v>
      </c>
      <c r="N296" s="16">
        <v>5000</v>
      </c>
      <c r="O296" s="16">
        <v>8586.04</v>
      </c>
      <c r="P296" s="16">
        <v>4000</v>
      </c>
      <c r="Q296" s="13">
        <f t="shared" si="25"/>
        <v>23591.04</v>
      </c>
      <c r="R296" s="13">
        <f t="shared" si="26"/>
        <v>11795.52</v>
      </c>
      <c r="S296" s="13"/>
      <c r="T296" s="49">
        <f t="shared" si="27"/>
        <v>6795.52</v>
      </c>
      <c r="U296" s="1" t="s">
        <v>86</v>
      </c>
      <c r="V296" s="36">
        <v>13739999626</v>
      </c>
      <c r="W296" s="16">
        <v>15147580569</v>
      </c>
      <c r="X296" s="21"/>
      <c r="Y296" s="16"/>
      <c r="Z296" s="16"/>
    </row>
    <row r="297" ht="14.5" spans="1:26">
      <c r="A297" s="13">
        <v>295</v>
      </c>
      <c r="B297" s="13" t="s">
        <v>27</v>
      </c>
      <c r="C297" s="14" t="s">
        <v>577</v>
      </c>
      <c r="D297" s="14" t="s">
        <v>29</v>
      </c>
      <c r="E297" s="21" t="s">
        <v>681</v>
      </c>
      <c r="F297" s="82" t="s">
        <v>682</v>
      </c>
      <c r="G297" s="21">
        <v>2</v>
      </c>
      <c r="H297" s="24">
        <v>8</v>
      </c>
      <c r="I297" s="24">
        <v>1</v>
      </c>
      <c r="J297" s="24">
        <v>5</v>
      </c>
      <c r="K297" s="21">
        <v>5500</v>
      </c>
      <c r="L297" s="36">
        <v>3000</v>
      </c>
      <c r="M297" s="83">
        <v>1950</v>
      </c>
      <c r="N297" s="36">
        <v>2500</v>
      </c>
      <c r="O297" s="36">
        <v>15136.9</v>
      </c>
      <c r="P297" s="36">
        <v>3200</v>
      </c>
      <c r="Q297" s="13">
        <f t="shared" si="25"/>
        <v>19386.9</v>
      </c>
      <c r="R297" s="13">
        <f t="shared" si="26"/>
        <v>9693.45</v>
      </c>
      <c r="S297" s="13"/>
      <c r="T297" s="49">
        <f t="shared" si="27"/>
        <v>6943.45</v>
      </c>
      <c r="U297" s="1" t="s">
        <v>86</v>
      </c>
      <c r="V297" s="36">
        <v>13739999626</v>
      </c>
      <c r="W297" s="36">
        <v>19847597022</v>
      </c>
      <c r="X297" s="21"/>
      <c r="Y297" s="16"/>
      <c r="Z297" s="16"/>
    </row>
    <row r="298" ht="14.5" spans="1:26">
      <c r="A298" s="13">
        <v>296</v>
      </c>
      <c r="B298" s="13" t="s">
        <v>27</v>
      </c>
      <c r="C298" s="14" t="s">
        <v>577</v>
      </c>
      <c r="D298" s="14" t="s">
        <v>29</v>
      </c>
      <c r="E298" s="21" t="s">
        <v>683</v>
      </c>
      <c r="F298" s="82" t="s">
        <v>684</v>
      </c>
      <c r="G298" s="21">
        <v>3</v>
      </c>
      <c r="H298" s="24">
        <v>60</v>
      </c>
      <c r="I298" s="24">
        <v>0</v>
      </c>
      <c r="J298" s="24">
        <v>40</v>
      </c>
      <c r="K298" s="21">
        <v>40000</v>
      </c>
      <c r="L298" s="36">
        <v>20000</v>
      </c>
      <c r="M298" s="83">
        <v>4745</v>
      </c>
      <c r="N298" s="36">
        <v>17500</v>
      </c>
      <c r="O298" s="36">
        <v>16687.52</v>
      </c>
      <c r="P298" s="36">
        <v>14000</v>
      </c>
      <c r="Q298" s="13">
        <f t="shared" si="25"/>
        <v>44932.52</v>
      </c>
      <c r="R298" s="13">
        <f t="shared" si="26"/>
        <v>14977.5066666667</v>
      </c>
      <c r="S298" s="13"/>
      <c r="T298" s="49">
        <f t="shared" si="27"/>
        <v>1644.17333333333</v>
      </c>
      <c r="U298" s="1" t="s">
        <v>86</v>
      </c>
      <c r="V298" s="36">
        <v>13739999626</v>
      </c>
      <c r="W298" s="36">
        <v>15771541312</v>
      </c>
      <c r="X298" s="21"/>
      <c r="Y298" s="16"/>
      <c r="Z298" s="16"/>
    </row>
    <row r="299" ht="14.5" spans="1:26">
      <c r="A299" s="13">
        <v>297</v>
      </c>
      <c r="B299" s="13" t="s">
        <v>27</v>
      </c>
      <c r="C299" s="14" t="s">
        <v>577</v>
      </c>
      <c r="D299" s="14" t="s">
        <v>29</v>
      </c>
      <c r="E299" s="21" t="s">
        <v>685</v>
      </c>
      <c r="F299" s="82" t="s">
        <v>686</v>
      </c>
      <c r="G299" s="21">
        <v>2</v>
      </c>
      <c r="H299" s="24">
        <v>125</v>
      </c>
      <c r="I299" s="24">
        <v>70</v>
      </c>
      <c r="J299" s="24">
        <v>55</v>
      </c>
      <c r="K299" s="21">
        <v>30000</v>
      </c>
      <c r="L299" s="36">
        <v>0</v>
      </c>
      <c r="M299" s="83">
        <v>7183.2</v>
      </c>
      <c r="N299" s="36">
        <v>16000</v>
      </c>
      <c r="O299" s="36">
        <v>19693.91</v>
      </c>
      <c r="P299" s="36">
        <v>12800</v>
      </c>
      <c r="Q299" s="13">
        <f t="shared" si="25"/>
        <v>30077.11</v>
      </c>
      <c r="R299" s="13">
        <f t="shared" si="26"/>
        <v>15038.555</v>
      </c>
      <c r="S299" s="13"/>
      <c r="T299" s="49">
        <f t="shared" si="27"/>
        <v>38.5550000000003</v>
      </c>
      <c r="U299" s="1" t="s">
        <v>86</v>
      </c>
      <c r="V299" s="36">
        <v>13739999626</v>
      </c>
      <c r="W299" s="36">
        <v>15148732973</v>
      </c>
      <c r="X299" s="21"/>
      <c r="Y299" s="16"/>
      <c r="Z299" s="16"/>
    </row>
    <row r="300" ht="14.5" spans="1:26">
      <c r="A300" s="13">
        <v>298</v>
      </c>
      <c r="B300" s="13" t="s">
        <v>27</v>
      </c>
      <c r="C300" s="21" t="s">
        <v>577</v>
      </c>
      <c r="D300" s="14" t="s">
        <v>29</v>
      </c>
      <c r="E300" s="21" t="s">
        <v>687</v>
      </c>
      <c r="F300" s="82" t="s">
        <v>688</v>
      </c>
      <c r="G300" s="21">
        <v>2</v>
      </c>
      <c r="H300" s="24">
        <v>30</v>
      </c>
      <c r="I300" s="24">
        <v>0</v>
      </c>
      <c r="J300" s="24">
        <v>30</v>
      </c>
      <c r="K300" s="21">
        <v>30000</v>
      </c>
      <c r="L300" s="36">
        <v>6000</v>
      </c>
      <c r="M300" s="57">
        <v>0</v>
      </c>
      <c r="N300" s="16">
        <v>23000</v>
      </c>
      <c r="O300" s="16">
        <v>15438.02</v>
      </c>
      <c r="P300" s="16">
        <v>12000</v>
      </c>
      <c r="Q300" s="13">
        <f t="shared" si="25"/>
        <v>32438.02</v>
      </c>
      <c r="R300" s="13">
        <f t="shared" si="26"/>
        <v>16219.01</v>
      </c>
      <c r="S300" s="13"/>
      <c r="T300" s="49">
        <f t="shared" si="27"/>
        <v>1219.01</v>
      </c>
      <c r="U300" s="1" t="s">
        <v>86</v>
      </c>
      <c r="V300" s="36">
        <v>13739999626</v>
      </c>
      <c r="W300" s="36">
        <v>15134734754</v>
      </c>
      <c r="X300" s="21"/>
      <c r="Y300" s="16"/>
      <c r="Z300" s="16"/>
    </row>
    <row r="301" s="1" customFormat="1" ht="14.5" spans="1:26">
      <c r="A301" s="13">
        <v>299</v>
      </c>
      <c r="B301" s="13" t="s">
        <v>27</v>
      </c>
      <c r="C301" s="21" t="s">
        <v>577</v>
      </c>
      <c r="D301" s="14" t="s">
        <v>29</v>
      </c>
      <c r="E301" s="21" t="s">
        <v>689</v>
      </c>
      <c r="F301" s="82" t="s">
        <v>690</v>
      </c>
      <c r="G301" s="21">
        <v>1</v>
      </c>
      <c r="H301" s="24">
        <v>20</v>
      </c>
      <c r="I301" s="24">
        <v>0</v>
      </c>
      <c r="J301" s="24">
        <v>17</v>
      </c>
      <c r="K301" s="21">
        <v>15000</v>
      </c>
      <c r="L301" s="16">
        <v>0</v>
      </c>
      <c r="M301" s="57">
        <v>0</v>
      </c>
      <c r="N301" s="16">
        <v>4500</v>
      </c>
      <c r="O301" s="16">
        <v>13053.36</v>
      </c>
      <c r="P301" s="16">
        <v>1700</v>
      </c>
      <c r="Q301" s="13">
        <f t="shared" si="25"/>
        <v>15853.36</v>
      </c>
      <c r="R301" s="13">
        <f t="shared" si="26"/>
        <v>15853.36</v>
      </c>
      <c r="S301" s="13"/>
      <c r="T301" s="49">
        <f t="shared" si="27"/>
        <v>853.360000000001</v>
      </c>
      <c r="U301" s="1" t="s">
        <v>86</v>
      </c>
      <c r="V301" s="36">
        <v>13739999626</v>
      </c>
      <c r="W301" s="13">
        <v>18747586959</v>
      </c>
      <c r="X301" s="21"/>
      <c r="Y301" s="16"/>
      <c r="Z301" s="16"/>
    </row>
    <row r="302" ht="14.5" spans="1:26">
      <c r="A302" s="13">
        <v>300</v>
      </c>
      <c r="B302" s="13" t="s">
        <v>27</v>
      </c>
      <c r="C302" s="21" t="s">
        <v>577</v>
      </c>
      <c r="D302" s="14" t="s">
        <v>29</v>
      </c>
      <c r="E302" s="21" t="s">
        <v>691</v>
      </c>
      <c r="F302" s="82" t="s">
        <v>692</v>
      </c>
      <c r="G302" s="21">
        <v>2</v>
      </c>
      <c r="H302" s="24">
        <v>70</v>
      </c>
      <c r="I302" s="24">
        <v>0</v>
      </c>
      <c r="J302" s="24">
        <v>55</v>
      </c>
      <c r="K302" s="21">
        <v>40000</v>
      </c>
      <c r="L302" s="16">
        <v>0</v>
      </c>
      <c r="M302" s="57">
        <v>14417.5</v>
      </c>
      <c r="N302" s="90">
        <v>30600</v>
      </c>
      <c r="O302" s="16">
        <v>21542.2</v>
      </c>
      <c r="P302" s="16">
        <v>26200</v>
      </c>
      <c r="Q302" s="13">
        <f t="shared" si="25"/>
        <v>40359.7</v>
      </c>
      <c r="R302" s="13">
        <f t="shared" si="26"/>
        <v>20179.85</v>
      </c>
      <c r="S302" s="13"/>
      <c r="T302" s="49">
        <f t="shared" si="27"/>
        <v>179.849999999999</v>
      </c>
      <c r="U302" s="1" t="s">
        <v>86</v>
      </c>
      <c r="V302" s="36">
        <v>13739999626</v>
      </c>
      <c r="W302" s="36">
        <v>13474957572</v>
      </c>
      <c r="X302" s="21"/>
      <c r="Y302" s="16"/>
      <c r="Z302" s="16"/>
    </row>
    <row r="303" ht="14.5" spans="1:26">
      <c r="A303" s="13">
        <v>301</v>
      </c>
      <c r="B303" s="13" t="s">
        <v>27</v>
      </c>
      <c r="C303" s="21" t="s">
        <v>577</v>
      </c>
      <c r="D303" s="14" t="s">
        <v>29</v>
      </c>
      <c r="E303" s="21" t="s">
        <v>693</v>
      </c>
      <c r="F303" s="82" t="s">
        <v>694</v>
      </c>
      <c r="G303" s="21">
        <v>2</v>
      </c>
      <c r="H303" s="24">
        <v>60</v>
      </c>
      <c r="I303" s="24">
        <v>0</v>
      </c>
      <c r="J303" s="24">
        <v>50</v>
      </c>
      <c r="K303" s="21">
        <v>50000</v>
      </c>
      <c r="L303" s="16">
        <v>0</v>
      </c>
      <c r="M303" s="57">
        <v>0</v>
      </c>
      <c r="N303" s="16">
        <v>10000</v>
      </c>
      <c r="O303" s="16">
        <v>20480.29</v>
      </c>
      <c r="P303" s="16">
        <v>10000</v>
      </c>
      <c r="Q303" s="13">
        <f t="shared" si="25"/>
        <v>20480.29</v>
      </c>
      <c r="R303" s="13">
        <f t="shared" si="26"/>
        <v>10240.145</v>
      </c>
      <c r="S303" s="13">
        <v>27000</v>
      </c>
      <c r="T303" s="49">
        <f t="shared" si="27"/>
        <v>-28259.855</v>
      </c>
      <c r="U303" s="1" t="s">
        <v>86</v>
      </c>
      <c r="V303" s="36">
        <v>13739999626</v>
      </c>
      <c r="W303" s="13">
        <v>15148257380</v>
      </c>
      <c r="X303" s="21"/>
      <c r="Y303" s="16" t="s">
        <v>695</v>
      </c>
      <c r="Z303" s="16"/>
    </row>
    <row r="304" hidden="1" spans="1:26">
      <c r="A304" s="13">
        <v>302</v>
      </c>
      <c r="B304" s="13" t="s">
        <v>27</v>
      </c>
      <c r="C304" s="14" t="s">
        <v>696</v>
      </c>
      <c r="D304" s="14" t="s">
        <v>29</v>
      </c>
      <c r="E304" s="14" t="s">
        <v>697</v>
      </c>
      <c r="F304" s="120" t="s">
        <v>698</v>
      </c>
      <c r="G304" s="14">
        <v>3</v>
      </c>
      <c r="H304" s="88">
        <v>50</v>
      </c>
      <c r="I304" s="88">
        <v>3</v>
      </c>
      <c r="J304" s="88">
        <v>13</v>
      </c>
      <c r="K304" s="89">
        <f t="shared" ref="K304:K310" si="28">J304*720+I304*720*0.75</f>
        <v>10980</v>
      </c>
      <c r="L304" s="89">
        <v>12000</v>
      </c>
      <c r="M304" s="89"/>
      <c r="N304" s="89">
        <f t="shared" ref="N304:N310" si="29">(H304-I304-J304)*1300*0.9+I304*0.25*1300*0.9</f>
        <v>40657.5</v>
      </c>
      <c r="O304" s="89">
        <v>15401.6</v>
      </c>
      <c r="P304" s="89">
        <f>450*H304</f>
        <v>22500</v>
      </c>
      <c r="Q304" s="49">
        <f t="shared" si="25"/>
        <v>45559.1</v>
      </c>
      <c r="R304" s="49">
        <f t="shared" si="26"/>
        <v>15186.3666666667</v>
      </c>
      <c r="S304" s="49"/>
      <c r="T304" s="49">
        <f t="shared" si="27"/>
        <v>11526.3666666667</v>
      </c>
      <c r="U304" s="27"/>
      <c r="V304" s="27"/>
      <c r="W304" s="27"/>
      <c r="X304" s="27"/>
      <c r="Y304" s="27"/>
      <c r="Z304" s="27"/>
    </row>
    <row r="305" hidden="1" spans="1:26">
      <c r="A305" s="13">
        <v>303</v>
      </c>
      <c r="B305" s="13" t="s">
        <v>27</v>
      </c>
      <c r="C305" s="14" t="s">
        <v>696</v>
      </c>
      <c r="D305" s="14" t="s">
        <v>29</v>
      </c>
      <c r="E305" s="14" t="s">
        <v>699</v>
      </c>
      <c r="F305" s="120" t="s">
        <v>700</v>
      </c>
      <c r="G305" s="14">
        <v>1</v>
      </c>
      <c r="H305" s="88">
        <v>80</v>
      </c>
      <c r="I305" s="88">
        <v>5</v>
      </c>
      <c r="J305" s="88">
        <v>10</v>
      </c>
      <c r="K305" s="89">
        <f t="shared" si="28"/>
        <v>9900</v>
      </c>
      <c r="L305" s="89"/>
      <c r="M305" s="89"/>
      <c r="N305" s="89">
        <f t="shared" si="29"/>
        <v>77512.5</v>
      </c>
      <c r="O305" s="89">
        <v>3170.9</v>
      </c>
      <c r="P305" s="89">
        <f>450*H305</f>
        <v>36000</v>
      </c>
      <c r="Q305" s="49">
        <f t="shared" si="25"/>
        <v>44683.4</v>
      </c>
      <c r="R305" s="49">
        <f t="shared" si="26"/>
        <v>44683.4</v>
      </c>
      <c r="S305" s="49"/>
      <c r="T305" s="49">
        <f t="shared" si="27"/>
        <v>34783.4</v>
      </c>
      <c r="U305" s="27"/>
      <c r="V305" s="27"/>
      <c r="W305" s="27"/>
      <c r="X305" s="27"/>
      <c r="Y305" s="27"/>
      <c r="Z305" s="27"/>
    </row>
    <row r="306" spans="1:26">
      <c r="A306" s="13">
        <v>304</v>
      </c>
      <c r="B306" s="13" t="s">
        <v>27</v>
      </c>
      <c r="C306" s="14" t="s">
        <v>696</v>
      </c>
      <c r="D306" s="14" t="s">
        <v>29</v>
      </c>
      <c r="E306" s="14" t="s">
        <v>701</v>
      </c>
      <c r="F306" s="120" t="s">
        <v>702</v>
      </c>
      <c r="G306" s="14">
        <v>5</v>
      </c>
      <c r="H306" s="88">
        <v>60</v>
      </c>
      <c r="I306" s="88">
        <v>0</v>
      </c>
      <c r="J306" s="88">
        <v>18</v>
      </c>
      <c r="K306" s="89">
        <f t="shared" si="28"/>
        <v>12960</v>
      </c>
      <c r="L306" s="89"/>
      <c r="M306" s="89"/>
      <c r="N306" s="89">
        <f>(H306-I306-J306)*1500*0.9+I306*0.25*1500*0.9</f>
        <v>56700</v>
      </c>
      <c r="O306" s="89">
        <v>1327.67</v>
      </c>
      <c r="P306" s="89">
        <f>267*H306</f>
        <v>16020</v>
      </c>
      <c r="Q306" s="49">
        <f t="shared" si="25"/>
        <v>42007.67</v>
      </c>
      <c r="R306" s="49">
        <f t="shared" si="26"/>
        <v>8401.534</v>
      </c>
      <c r="S306" s="49"/>
      <c r="T306" s="49">
        <f t="shared" si="27"/>
        <v>5809.534</v>
      </c>
      <c r="U306" s="27"/>
      <c r="V306" s="27">
        <v>13847588353</v>
      </c>
      <c r="W306" s="27">
        <v>15047510056</v>
      </c>
      <c r="X306" s="27"/>
      <c r="Y306" s="27"/>
      <c r="Z306" s="27"/>
    </row>
    <row r="307" spans="1:26">
      <c r="A307" s="13">
        <v>305</v>
      </c>
      <c r="B307" s="13" t="s">
        <v>27</v>
      </c>
      <c r="C307" s="14" t="s">
        <v>696</v>
      </c>
      <c r="D307" s="14" t="s">
        <v>29</v>
      </c>
      <c r="E307" s="14" t="s">
        <v>703</v>
      </c>
      <c r="F307" s="120" t="s">
        <v>704</v>
      </c>
      <c r="G307" s="14">
        <v>4</v>
      </c>
      <c r="H307" s="88">
        <v>70</v>
      </c>
      <c r="I307" s="88">
        <v>0</v>
      </c>
      <c r="J307" s="88">
        <v>20</v>
      </c>
      <c r="K307" s="89">
        <f t="shared" si="28"/>
        <v>14400</v>
      </c>
      <c r="L307" s="89"/>
      <c r="M307" s="89"/>
      <c r="N307" s="89">
        <f t="shared" si="29"/>
        <v>58500</v>
      </c>
      <c r="O307" s="89">
        <v>23248.1</v>
      </c>
      <c r="P307" s="89">
        <f>450*H307+15*467</f>
        <v>38505</v>
      </c>
      <c r="Q307" s="49">
        <f t="shared" si="25"/>
        <v>43243.1</v>
      </c>
      <c r="R307" s="49">
        <f t="shared" si="26"/>
        <v>10810.775</v>
      </c>
      <c r="S307" s="49"/>
      <c r="T307" s="49">
        <f t="shared" si="27"/>
        <v>7210.775</v>
      </c>
      <c r="U307" s="27"/>
      <c r="V307" s="27"/>
      <c r="W307" s="27"/>
      <c r="X307" s="27"/>
      <c r="Y307" s="27"/>
      <c r="Z307" s="27"/>
    </row>
    <row r="308" spans="1:26">
      <c r="A308" s="13">
        <v>306</v>
      </c>
      <c r="B308" s="13" t="s">
        <v>27</v>
      </c>
      <c r="C308" s="14" t="s">
        <v>696</v>
      </c>
      <c r="D308" s="25" t="s">
        <v>53</v>
      </c>
      <c r="E308" s="14" t="s">
        <v>705</v>
      </c>
      <c r="F308" s="120" t="s">
        <v>706</v>
      </c>
      <c r="G308" s="14">
        <v>4</v>
      </c>
      <c r="H308" s="88">
        <v>240</v>
      </c>
      <c r="I308" s="88">
        <v>15</v>
      </c>
      <c r="J308" s="88">
        <v>45</v>
      </c>
      <c r="K308" s="89">
        <f t="shared" si="28"/>
        <v>40500</v>
      </c>
      <c r="L308" s="89">
        <v>26000</v>
      </c>
      <c r="M308" s="89"/>
      <c r="N308" s="89">
        <f t="shared" si="29"/>
        <v>214987.5</v>
      </c>
      <c r="O308" s="89">
        <v>17415.5</v>
      </c>
      <c r="P308" s="89">
        <f>400*H308+210*467</f>
        <v>194070</v>
      </c>
      <c r="Q308" s="49">
        <f t="shared" si="25"/>
        <v>64333</v>
      </c>
      <c r="R308" s="49">
        <f t="shared" si="26"/>
        <v>16083.25</v>
      </c>
      <c r="S308" s="49"/>
      <c r="T308" s="49">
        <f t="shared" si="27"/>
        <v>5958.25</v>
      </c>
      <c r="U308" s="27"/>
      <c r="V308" s="27"/>
      <c r="W308" s="27"/>
      <c r="X308" s="27"/>
      <c r="Y308" s="27"/>
      <c r="Z308" s="27"/>
    </row>
    <row r="309" spans="1:26">
      <c r="A309" s="13">
        <v>307</v>
      </c>
      <c r="B309" s="13" t="s">
        <v>27</v>
      </c>
      <c r="C309" s="14" t="s">
        <v>696</v>
      </c>
      <c r="D309" s="25" t="s">
        <v>53</v>
      </c>
      <c r="E309" s="14" t="s">
        <v>707</v>
      </c>
      <c r="F309" s="120" t="s">
        <v>708</v>
      </c>
      <c r="G309" s="14">
        <v>2</v>
      </c>
      <c r="H309" s="88">
        <v>70</v>
      </c>
      <c r="I309" s="88">
        <v>2</v>
      </c>
      <c r="J309" s="88">
        <v>13</v>
      </c>
      <c r="K309" s="89">
        <f t="shared" si="28"/>
        <v>10440</v>
      </c>
      <c r="L309" s="89"/>
      <c r="M309" s="89"/>
      <c r="N309" s="89">
        <f t="shared" si="29"/>
        <v>64935</v>
      </c>
      <c r="O309" s="89">
        <v>4870.79</v>
      </c>
      <c r="P309" s="89">
        <f>450*H309+25*467</f>
        <v>43175</v>
      </c>
      <c r="Q309" s="49">
        <f t="shared" si="25"/>
        <v>26630.79</v>
      </c>
      <c r="R309" s="49">
        <f t="shared" si="26"/>
        <v>13315.395</v>
      </c>
      <c r="S309" s="49"/>
      <c r="T309" s="49">
        <f t="shared" si="27"/>
        <v>8095.395</v>
      </c>
      <c r="U309" s="27"/>
      <c r="V309" s="27"/>
      <c r="W309" s="27"/>
      <c r="X309" s="27"/>
      <c r="Y309" s="27"/>
      <c r="Z309" s="27"/>
    </row>
    <row r="310" hidden="1" spans="1:26">
      <c r="A310" s="13">
        <v>308</v>
      </c>
      <c r="B310" s="13" t="s">
        <v>27</v>
      </c>
      <c r="C310" s="14" t="s">
        <v>696</v>
      </c>
      <c r="D310" s="25" t="s">
        <v>53</v>
      </c>
      <c r="E310" s="14" t="s">
        <v>709</v>
      </c>
      <c r="F310" s="120" t="s">
        <v>710</v>
      </c>
      <c r="G310" s="14">
        <v>3</v>
      </c>
      <c r="H310" s="88">
        <v>50</v>
      </c>
      <c r="I310" s="88">
        <v>0</v>
      </c>
      <c r="J310" s="88">
        <v>7</v>
      </c>
      <c r="K310" s="89">
        <f t="shared" si="28"/>
        <v>5040</v>
      </c>
      <c r="L310" s="89">
        <v>6000</v>
      </c>
      <c r="M310" s="89"/>
      <c r="N310" s="89">
        <f t="shared" si="29"/>
        <v>50310</v>
      </c>
      <c r="O310" s="89">
        <v>21815</v>
      </c>
      <c r="P310" s="89">
        <f>450*H310</f>
        <v>22500</v>
      </c>
      <c r="Q310" s="49">
        <f>L310+M310+N310+O310-P310</f>
        <v>55625</v>
      </c>
      <c r="R310" s="49">
        <f>Q310/G310</f>
        <v>18541.6666666667</v>
      </c>
      <c r="S310" s="49"/>
      <c r="T310" s="49">
        <f t="shared" si="27"/>
        <v>16861.6666666667</v>
      </c>
      <c r="U310" s="27"/>
      <c r="V310" s="27"/>
      <c r="W310" s="27"/>
      <c r="X310" s="27"/>
      <c r="Y310" s="27"/>
      <c r="Z310" s="27"/>
    </row>
    <row r="311" s="1" customFormat="1" ht="20" customHeight="1" spans="1:26">
      <c r="A311" s="13">
        <v>309</v>
      </c>
      <c r="B311" s="13" t="s">
        <v>27</v>
      </c>
      <c r="C311" s="16" t="s">
        <v>711</v>
      </c>
      <c r="D311" s="18" t="s">
        <v>53</v>
      </c>
      <c r="E311" s="64" t="s">
        <v>712</v>
      </c>
      <c r="F311" s="29" t="s">
        <v>713</v>
      </c>
      <c r="G311" s="64">
        <v>7</v>
      </c>
      <c r="H311" s="24">
        <v>30.6</v>
      </c>
      <c r="I311" s="17">
        <v>18.6</v>
      </c>
      <c r="J311" s="75">
        <v>12</v>
      </c>
      <c r="K311" s="27">
        <v>21300</v>
      </c>
      <c r="L311" s="27">
        <v>24000</v>
      </c>
      <c r="M311" s="27">
        <v>7978</v>
      </c>
      <c r="N311" s="27">
        <v>14000</v>
      </c>
      <c r="O311" s="27">
        <v>30818.43</v>
      </c>
      <c r="P311" s="27">
        <v>12000</v>
      </c>
      <c r="Q311" s="13">
        <f t="shared" ref="Q309:Q362" si="30">L311+M311+N311+O311-P311</f>
        <v>64796.43</v>
      </c>
      <c r="R311" s="13">
        <f t="shared" ref="R309:R362" si="31">Q311/G311</f>
        <v>9256.63285714286</v>
      </c>
      <c r="S311" s="13">
        <v>6000</v>
      </c>
      <c r="T311" s="49">
        <f t="shared" si="27"/>
        <v>5356.63285714286</v>
      </c>
      <c r="U311" s="27"/>
      <c r="V311" s="27"/>
      <c r="W311" s="72">
        <v>15560858073</v>
      </c>
      <c r="X311" s="27"/>
      <c r="Y311" s="27"/>
      <c r="Z311" s="27"/>
    </row>
    <row r="312" s="1" customFormat="1" ht="20" hidden="1" customHeight="1" spans="1:26">
      <c r="A312" s="13">
        <v>310</v>
      </c>
      <c r="B312" s="13" t="s">
        <v>27</v>
      </c>
      <c r="C312" s="16" t="s">
        <v>711</v>
      </c>
      <c r="D312" s="18" t="s">
        <v>29</v>
      </c>
      <c r="E312" s="64" t="s">
        <v>714</v>
      </c>
      <c r="F312" s="29" t="s">
        <v>715</v>
      </c>
      <c r="G312" s="64">
        <v>2</v>
      </c>
      <c r="H312" s="24">
        <v>6</v>
      </c>
      <c r="I312" s="24">
        <v>2.4</v>
      </c>
      <c r="J312" s="75">
        <v>3.6</v>
      </c>
      <c r="K312" s="27">
        <v>4800</v>
      </c>
      <c r="L312" s="27"/>
      <c r="M312" s="27">
        <v>7333</v>
      </c>
      <c r="N312" s="27">
        <v>3587</v>
      </c>
      <c r="O312" s="27">
        <v>22524.7</v>
      </c>
      <c r="P312" s="27">
        <v>1800</v>
      </c>
      <c r="Q312" s="13">
        <f t="shared" si="30"/>
        <v>31644.7</v>
      </c>
      <c r="R312" s="13">
        <f t="shared" si="31"/>
        <v>15822.35</v>
      </c>
      <c r="S312" s="27"/>
      <c r="T312" s="49">
        <f t="shared" si="27"/>
        <v>13422.35</v>
      </c>
      <c r="U312" s="27"/>
      <c r="V312" s="27"/>
      <c r="W312" s="112">
        <v>18204986130</v>
      </c>
      <c r="X312" s="27"/>
      <c r="Y312" s="27"/>
      <c r="Z312" s="27"/>
    </row>
    <row r="313" s="1" customFormat="1" ht="20" customHeight="1" spans="1:26">
      <c r="A313" s="13">
        <v>311</v>
      </c>
      <c r="B313" s="13" t="s">
        <v>27</v>
      </c>
      <c r="C313" s="16" t="s">
        <v>711</v>
      </c>
      <c r="D313" s="18" t="s">
        <v>29</v>
      </c>
      <c r="E313" s="64" t="s">
        <v>716</v>
      </c>
      <c r="F313" s="29" t="s">
        <v>717</v>
      </c>
      <c r="G313" s="64">
        <v>2</v>
      </c>
      <c r="H313" s="24">
        <v>15</v>
      </c>
      <c r="I313" s="17">
        <v>6</v>
      </c>
      <c r="J313" s="75">
        <v>9</v>
      </c>
      <c r="K313" s="27">
        <v>12000</v>
      </c>
      <c r="L313" s="27"/>
      <c r="M313" s="27">
        <v>7560.3</v>
      </c>
      <c r="N313" s="27">
        <v>12165</v>
      </c>
      <c r="O313" s="27">
        <v>12937.56</v>
      </c>
      <c r="P313" s="27">
        <v>6000</v>
      </c>
      <c r="Q313" s="13">
        <f t="shared" si="30"/>
        <v>26662.86</v>
      </c>
      <c r="R313" s="13">
        <f t="shared" si="31"/>
        <v>13331.43</v>
      </c>
      <c r="S313" s="27"/>
      <c r="T313" s="49">
        <f t="shared" si="27"/>
        <v>7331.43</v>
      </c>
      <c r="U313" s="27"/>
      <c r="V313" s="27"/>
      <c r="W313" s="72">
        <v>15849559870</v>
      </c>
      <c r="X313" s="27"/>
      <c r="Y313" s="27"/>
      <c r="Z313" s="27"/>
    </row>
    <row r="314" s="1" customFormat="1" ht="20" customHeight="1" spans="1:26">
      <c r="A314" s="13">
        <v>312</v>
      </c>
      <c r="B314" s="13" t="s">
        <v>27</v>
      </c>
      <c r="C314" s="16" t="s">
        <v>711</v>
      </c>
      <c r="D314" s="18" t="s">
        <v>29</v>
      </c>
      <c r="E314" s="64" t="s">
        <v>718</v>
      </c>
      <c r="F314" s="29" t="s">
        <v>719</v>
      </c>
      <c r="G314" s="64">
        <v>4</v>
      </c>
      <c r="H314" s="24">
        <v>6</v>
      </c>
      <c r="I314" s="24">
        <v>2.4</v>
      </c>
      <c r="J314" s="75">
        <v>3.6</v>
      </c>
      <c r="K314" s="27">
        <v>4800</v>
      </c>
      <c r="L314" s="27">
        <v>18000</v>
      </c>
      <c r="M314" s="27">
        <v>10860.2</v>
      </c>
      <c r="N314" s="27"/>
      <c r="O314" s="27">
        <v>10760.06</v>
      </c>
      <c r="P314" s="27">
        <v>800</v>
      </c>
      <c r="Q314" s="13">
        <f t="shared" si="30"/>
        <v>38820.26</v>
      </c>
      <c r="R314" s="13">
        <f t="shared" si="31"/>
        <v>9705.065</v>
      </c>
      <c r="S314" s="13">
        <v>5000</v>
      </c>
      <c r="T314" s="49">
        <f t="shared" si="27"/>
        <v>7255.065</v>
      </c>
      <c r="U314" s="27"/>
      <c r="V314" s="27"/>
      <c r="W314" s="72">
        <v>15848509161</v>
      </c>
      <c r="X314" s="27"/>
      <c r="Y314" s="27"/>
      <c r="Z314" s="27"/>
    </row>
    <row r="315" s="1" customFormat="1" ht="20" hidden="1" customHeight="1" spans="1:26">
      <c r="A315" s="13">
        <v>313</v>
      </c>
      <c r="B315" s="13" t="s">
        <v>27</v>
      </c>
      <c r="C315" s="16" t="s">
        <v>711</v>
      </c>
      <c r="D315" s="18" t="s">
        <v>29</v>
      </c>
      <c r="E315" s="64" t="s">
        <v>720</v>
      </c>
      <c r="F315" s="29" t="s">
        <v>721</v>
      </c>
      <c r="G315" s="64">
        <v>2</v>
      </c>
      <c r="H315" s="75">
        <v>17</v>
      </c>
      <c r="I315" s="30">
        <v>6.8</v>
      </c>
      <c r="J315" s="75">
        <v>10.2</v>
      </c>
      <c r="K315" s="27">
        <v>13600</v>
      </c>
      <c r="L315" s="27">
        <v>19500</v>
      </c>
      <c r="M315" s="27">
        <v>7215.67</v>
      </c>
      <c r="N315" s="27">
        <v>8620</v>
      </c>
      <c r="O315" s="27">
        <v>7975.92</v>
      </c>
      <c r="P315" s="27">
        <v>5100</v>
      </c>
      <c r="Q315" s="13">
        <f t="shared" si="30"/>
        <v>38211.59</v>
      </c>
      <c r="R315" s="13">
        <f t="shared" si="31"/>
        <v>19105.795</v>
      </c>
      <c r="S315" s="27"/>
      <c r="T315" s="49">
        <f t="shared" si="27"/>
        <v>12305.795</v>
      </c>
      <c r="U315" s="27"/>
      <c r="V315" s="27"/>
      <c r="W315" s="72">
        <v>15114722715</v>
      </c>
      <c r="X315" s="27"/>
      <c r="Y315" s="27"/>
      <c r="Z315" s="27"/>
    </row>
    <row r="316" s="1" customFormat="1" ht="20" hidden="1" customHeight="1" spans="1:26">
      <c r="A316" s="13">
        <v>314</v>
      </c>
      <c r="B316" s="13" t="s">
        <v>27</v>
      </c>
      <c r="C316" s="16" t="s">
        <v>711</v>
      </c>
      <c r="D316" s="18" t="s">
        <v>29</v>
      </c>
      <c r="E316" s="64" t="s">
        <v>722</v>
      </c>
      <c r="F316" s="29" t="s">
        <v>723</v>
      </c>
      <c r="G316" s="64">
        <v>3</v>
      </c>
      <c r="H316" s="24">
        <v>24</v>
      </c>
      <c r="I316" s="17">
        <v>9.6</v>
      </c>
      <c r="J316" s="75">
        <v>14.4</v>
      </c>
      <c r="K316" s="27">
        <v>18800</v>
      </c>
      <c r="L316" s="27">
        <v>17000</v>
      </c>
      <c r="M316" s="27">
        <v>10053.5</v>
      </c>
      <c r="N316" s="27">
        <v>24220</v>
      </c>
      <c r="O316" s="27">
        <v>12850.68</v>
      </c>
      <c r="P316" s="27">
        <v>16200</v>
      </c>
      <c r="Q316" s="13">
        <f t="shared" si="30"/>
        <v>47924.18</v>
      </c>
      <c r="R316" s="13">
        <f t="shared" si="31"/>
        <v>15974.7266666667</v>
      </c>
      <c r="S316" s="27"/>
      <c r="T316" s="49">
        <f t="shared" si="27"/>
        <v>9708.06</v>
      </c>
      <c r="U316" s="27"/>
      <c r="V316" s="27"/>
      <c r="W316" s="95" t="s">
        <v>724</v>
      </c>
      <c r="X316" s="27"/>
      <c r="Y316" s="27"/>
      <c r="Z316" s="27"/>
    </row>
    <row r="317" s="1" customFormat="1" ht="20" hidden="1" customHeight="1" spans="1:26">
      <c r="A317" s="13">
        <v>315</v>
      </c>
      <c r="B317" s="13" t="s">
        <v>27</v>
      </c>
      <c r="C317" s="16" t="s">
        <v>711</v>
      </c>
      <c r="D317" s="18" t="s">
        <v>29</v>
      </c>
      <c r="E317" s="64" t="s">
        <v>725</v>
      </c>
      <c r="F317" s="29" t="s">
        <v>726</v>
      </c>
      <c r="G317" s="64">
        <v>3</v>
      </c>
      <c r="H317" s="24">
        <v>7</v>
      </c>
      <c r="I317" s="24">
        <v>2.8</v>
      </c>
      <c r="J317" s="75">
        <v>4.2</v>
      </c>
      <c r="K317" s="27">
        <v>5600</v>
      </c>
      <c r="L317" s="27">
        <v>6021.26</v>
      </c>
      <c r="M317" s="27">
        <v>13896.03</v>
      </c>
      <c r="N317" s="27">
        <v>18000</v>
      </c>
      <c r="O317" s="27">
        <v>7702.69</v>
      </c>
      <c r="P317" s="27">
        <v>9100</v>
      </c>
      <c r="Q317" s="13">
        <f t="shared" si="30"/>
        <v>36519.98</v>
      </c>
      <c r="R317" s="13">
        <f t="shared" si="31"/>
        <v>12173.3266666667</v>
      </c>
      <c r="S317" s="27"/>
      <c r="T317" s="49">
        <f t="shared" si="27"/>
        <v>10306.66</v>
      </c>
      <c r="U317" s="27"/>
      <c r="V317" s="27"/>
      <c r="W317" s="113">
        <v>15047153650</v>
      </c>
      <c r="X317" s="27"/>
      <c r="Y317" s="27"/>
      <c r="Z317" s="27"/>
    </row>
    <row r="318" s="1" customFormat="1" ht="20" customHeight="1" spans="1:26">
      <c r="A318" s="13">
        <v>316</v>
      </c>
      <c r="B318" s="13" t="s">
        <v>27</v>
      </c>
      <c r="C318" s="16" t="s">
        <v>711</v>
      </c>
      <c r="D318" s="18" t="s">
        <v>29</v>
      </c>
      <c r="E318" s="64" t="s">
        <v>727</v>
      </c>
      <c r="F318" s="29" t="s">
        <v>728</v>
      </c>
      <c r="G318" s="64">
        <v>4</v>
      </c>
      <c r="H318" s="24">
        <v>10</v>
      </c>
      <c r="I318" s="17">
        <v>4</v>
      </c>
      <c r="J318" s="75">
        <v>6</v>
      </c>
      <c r="K318" s="27">
        <v>8000</v>
      </c>
      <c r="L318" s="27">
        <v>27500</v>
      </c>
      <c r="M318" s="27">
        <v>5624.4</v>
      </c>
      <c r="N318" s="27">
        <v>15610</v>
      </c>
      <c r="O318" s="27">
        <v>6390.7</v>
      </c>
      <c r="P318" s="27">
        <v>8000</v>
      </c>
      <c r="Q318" s="13">
        <f t="shared" si="30"/>
        <v>47125.1</v>
      </c>
      <c r="R318" s="13">
        <f t="shared" si="31"/>
        <v>11781.275</v>
      </c>
      <c r="S318" s="13">
        <v>6000</v>
      </c>
      <c r="T318" s="49">
        <f t="shared" si="27"/>
        <v>8281.275</v>
      </c>
      <c r="U318" s="27"/>
      <c r="V318" s="27"/>
      <c r="W318" s="72">
        <v>13848056553</v>
      </c>
      <c r="X318" s="27"/>
      <c r="Y318" s="27"/>
      <c r="Z318" s="27"/>
    </row>
    <row r="319" s="1" customFormat="1" ht="20" hidden="1" customHeight="1" spans="1:26">
      <c r="A319" s="13">
        <v>317</v>
      </c>
      <c r="B319" s="13" t="s">
        <v>27</v>
      </c>
      <c r="C319" s="16" t="s">
        <v>711</v>
      </c>
      <c r="D319" s="18" t="s">
        <v>29</v>
      </c>
      <c r="E319" s="64" t="s">
        <v>729</v>
      </c>
      <c r="F319" s="29" t="s">
        <v>730</v>
      </c>
      <c r="G319" s="64">
        <v>6</v>
      </c>
      <c r="H319" s="24">
        <v>23</v>
      </c>
      <c r="I319" s="17">
        <v>9.2</v>
      </c>
      <c r="J319" s="75">
        <v>13.8</v>
      </c>
      <c r="K319" s="27">
        <v>18400</v>
      </c>
      <c r="L319" s="27">
        <v>56000</v>
      </c>
      <c r="M319" s="27">
        <v>14863.99</v>
      </c>
      <c r="N319" s="27">
        <v>3165</v>
      </c>
      <c r="O319" s="27">
        <v>23757.16</v>
      </c>
      <c r="P319" s="27">
        <v>4600</v>
      </c>
      <c r="Q319" s="13">
        <f t="shared" si="30"/>
        <v>93186.15</v>
      </c>
      <c r="R319" s="13">
        <f t="shared" si="31"/>
        <v>15531.025</v>
      </c>
      <c r="S319" s="13">
        <v>5000</v>
      </c>
      <c r="T319" s="49">
        <f t="shared" si="27"/>
        <v>11631.025</v>
      </c>
      <c r="U319" s="27"/>
      <c r="V319" s="27"/>
      <c r="W319" s="72">
        <v>13596615315</v>
      </c>
      <c r="X319" s="27"/>
      <c r="Y319" s="27"/>
      <c r="Z319" s="27"/>
    </row>
    <row r="320" s="1" customFormat="1" ht="20" customHeight="1" spans="1:26">
      <c r="A320" s="13">
        <v>318</v>
      </c>
      <c r="B320" s="13" t="s">
        <v>27</v>
      </c>
      <c r="C320" s="16" t="s">
        <v>711</v>
      </c>
      <c r="D320" s="18" t="s">
        <v>29</v>
      </c>
      <c r="E320" s="14" t="s">
        <v>731</v>
      </c>
      <c r="F320" s="29" t="s">
        <v>732</v>
      </c>
      <c r="G320" s="64">
        <v>1</v>
      </c>
      <c r="H320" s="24">
        <v>13</v>
      </c>
      <c r="I320" s="17">
        <v>5.2</v>
      </c>
      <c r="J320" s="75">
        <v>7.8</v>
      </c>
      <c r="K320" s="27">
        <v>10400</v>
      </c>
      <c r="L320" s="27"/>
      <c r="M320" s="27">
        <v>11828</v>
      </c>
      <c r="N320" s="27"/>
      <c r="O320" s="27">
        <v>3501.9</v>
      </c>
      <c r="P320" s="27">
        <v>3000</v>
      </c>
      <c r="Q320" s="13">
        <f t="shared" si="30"/>
        <v>12329.9</v>
      </c>
      <c r="R320" s="13">
        <f t="shared" si="31"/>
        <v>12329.9</v>
      </c>
      <c r="S320" s="27"/>
      <c r="T320" s="49">
        <f t="shared" si="27"/>
        <v>1929.9</v>
      </c>
      <c r="U320" s="27"/>
      <c r="V320" s="27"/>
      <c r="W320" s="91">
        <v>17153264850</v>
      </c>
      <c r="X320" s="27"/>
      <c r="Y320" s="27"/>
      <c r="Z320" s="27"/>
    </row>
    <row r="321" s="1" customFormat="1" ht="20" hidden="1" customHeight="1" spans="1:26">
      <c r="A321" s="13">
        <v>319</v>
      </c>
      <c r="B321" s="13" t="s">
        <v>27</v>
      </c>
      <c r="C321" s="16" t="s">
        <v>711</v>
      </c>
      <c r="D321" s="18" t="s">
        <v>29</v>
      </c>
      <c r="E321" s="64" t="s">
        <v>733</v>
      </c>
      <c r="F321" s="29" t="s">
        <v>734</v>
      </c>
      <c r="G321" s="64">
        <v>2</v>
      </c>
      <c r="H321" s="24">
        <v>6</v>
      </c>
      <c r="I321" s="24">
        <v>2.4</v>
      </c>
      <c r="J321" s="75">
        <v>3.6</v>
      </c>
      <c r="K321" s="27">
        <v>4800</v>
      </c>
      <c r="L321" s="27">
        <v>19200</v>
      </c>
      <c r="M321" s="27">
        <v>10097.5</v>
      </c>
      <c r="N321" s="27">
        <v>3165</v>
      </c>
      <c r="O321" s="27">
        <v>5052.13</v>
      </c>
      <c r="P321" s="27">
        <v>800</v>
      </c>
      <c r="Q321" s="13">
        <f t="shared" si="30"/>
        <v>36714.63</v>
      </c>
      <c r="R321" s="13">
        <f t="shared" si="31"/>
        <v>18357.315</v>
      </c>
      <c r="S321" s="27"/>
      <c r="T321" s="49">
        <f t="shared" si="27"/>
        <v>15957.315</v>
      </c>
      <c r="U321" s="27"/>
      <c r="V321" s="27"/>
      <c r="W321" s="113">
        <v>15047539422</v>
      </c>
      <c r="X321" s="27"/>
      <c r="Y321" s="27"/>
      <c r="Z321" s="27"/>
    </row>
    <row r="322" s="1" customFormat="1" ht="20" customHeight="1" spans="1:26">
      <c r="A322" s="13">
        <v>320</v>
      </c>
      <c r="B322" s="13" t="s">
        <v>27</v>
      </c>
      <c r="C322" s="16" t="s">
        <v>711</v>
      </c>
      <c r="D322" s="18" t="s">
        <v>29</v>
      </c>
      <c r="E322" s="64" t="s">
        <v>735</v>
      </c>
      <c r="F322" s="29" t="s">
        <v>736</v>
      </c>
      <c r="G322" s="64">
        <v>5</v>
      </c>
      <c r="H322" s="24">
        <v>13</v>
      </c>
      <c r="I322" s="17">
        <v>5.2</v>
      </c>
      <c r="J322" s="75">
        <v>7.8</v>
      </c>
      <c r="K322" s="27">
        <v>10400</v>
      </c>
      <c r="L322" s="27">
        <v>18000</v>
      </c>
      <c r="M322" s="27">
        <v>15025.32</v>
      </c>
      <c r="N322" s="27">
        <v>26440</v>
      </c>
      <c r="O322" s="27">
        <v>6953.59</v>
      </c>
      <c r="P322" s="27">
        <v>10900</v>
      </c>
      <c r="Q322" s="13">
        <f t="shared" si="30"/>
        <v>55518.91</v>
      </c>
      <c r="R322" s="13">
        <f t="shared" si="31"/>
        <v>11103.782</v>
      </c>
      <c r="S322" s="13">
        <v>5000</v>
      </c>
      <c r="T322" s="49">
        <f t="shared" si="27"/>
        <v>8023.782</v>
      </c>
      <c r="U322" s="27"/>
      <c r="V322" s="27"/>
      <c r="W322" s="95" t="s">
        <v>737</v>
      </c>
      <c r="X322" s="27"/>
      <c r="Y322" s="27"/>
      <c r="Z322" s="27"/>
    </row>
    <row r="323" s="1" customFormat="1" ht="20" hidden="1" customHeight="1" spans="1:26">
      <c r="A323" s="13">
        <v>321</v>
      </c>
      <c r="B323" s="13" t="s">
        <v>27</v>
      </c>
      <c r="C323" s="16" t="s">
        <v>711</v>
      </c>
      <c r="D323" s="18" t="s">
        <v>29</v>
      </c>
      <c r="E323" s="64" t="s">
        <v>738</v>
      </c>
      <c r="F323" s="29" t="s">
        <v>739</v>
      </c>
      <c r="G323" s="64">
        <v>3</v>
      </c>
      <c r="H323" s="24">
        <v>11</v>
      </c>
      <c r="I323" s="17">
        <v>4.4</v>
      </c>
      <c r="J323" s="75">
        <v>6.6</v>
      </c>
      <c r="K323" s="27">
        <v>8800</v>
      </c>
      <c r="L323" s="27">
        <v>32000</v>
      </c>
      <c r="M323" s="27"/>
      <c r="N323" s="27">
        <v>3165</v>
      </c>
      <c r="O323" s="27">
        <v>8252.98</v>
      </c>
      <c r="P323" s="27">
        <v>2300</v>
      </c>
      <c r="Q323" s="13">
        <f t="shared" si="30"/>
        <v>41117.98</v>
      </c>
      <c r="R323" s="13">
        <f t="shared" si="31"/>
        <v>13705.9933333333</v>
      </c>
      <c r="S323" s="27"/>
      <c r="T323" s="49">
        <f t="shared" si="27"/>
        <v>10772.66</v>
      </c>
      <c r="U323" s="27"/>
      <c r="V323" s="27"/>
      <c r="W323" s="72">
        <v>13844473911</v>
      </c>
      <c r="X323" s="27"/>
      <c r="Y323" s="27"/>
      <c r="Z323" s="27"/>
    </row>
    <row r="324" s="1" customFormat="1" ht="20" hidden="1" customHeight="1" spans="1:26">
      <c r="A324" s="13">
        <v>322</v>
      </c>
      <c r="B324" s="13" t="s">
        <v>27</v>
      </c>
      <c r="C324" s="16" t="s">
        <v>711</v>
      </c>
      <c r="D324" s="18" t="s">
        <v>29</v>
      </c>
      <c r="E324" s="64" t="s">
        <v>740</v>
      </c>
      <c r="F324" s="29" t="s">
        <v>741</v>
      </c>
      <c r="G324" s="64">
        <v>3</v>
      </c>
      <c r="H324" s="24">
        <v>9</v>
      </c>
      <c r="I324" s="17">
        <v>3.6</v>
      </c>
      <c r="J324" s="75">
        <v>5.4</v>
      </c>
      <c r="K324" s="27">
        <v>7200</v>
      </c>
      <c r="L324" s="27">
        <v>34000</v>
      </c>
      <c r="M324" s="27">
        <v>17247.2</v>
      </c>
      <c r="N324" s="27"/>
      <c r="O324" s="27">
        <v>6724.71</v>
      </c>
      <c r="P324" s="27">
        <v>2700</v>
      </c>
      <c r="Q324" s="13">
        <f t="shared" si="30"/>
        <v>55271.91</v>
      </c>
      <c r="R324" s="13">
        <f t="shared" si="31"/>
        <v>18423.97</v>
      </c>
      <c r="S324" s="27"/>
      <c r="T324" s="49">
        <f t="shared" ref="T324:T358" si="32">(Q324-S324-K324)/G324</f>
        <v>16023.97</v>
      </c>
      <c r="U324" s="27"/>
      <c r="V324" s="27"/>
      <c r="W324" s="113">
        <v>15848557663</v>
      </c>
      <c r="X324" s="27"/>
      <c r="Y324" s="27"/>
      <c r="Z324" s="27"/>
    </row>
    <row r="325" s="1" customFormat="1" ht="20" customHeight="1" spans="1:26">
      <c r="A325" s="13">
        <v>323</v>
      </c>
      <c r="B325" s="13" t="s">
        <v>27</v>
      </c>
      <c r="C325" s="16" t="s">
        <v>711</v>
      </c>
      <c r="D325" s="18" t="s">
        <v>29</v>
      </c>
      <c r="E325" s="64" t="s">
        <v>742</v>
      </c>
      <c r="F325" s="29" t="s">
        <v>743</v>
      </c>
      <c r="G325" s="64">
        <v>4</v>
      </c>
      <c r="H325" s="24">
        <v>45</v>
      </c>
      <c r="I325" s="17">
        <v>18</v>
      </c>
      <c r="J325" s="75">
        <v>27</v>
      </c>
      <c r="K325" s="27">
        <v>36000</v>
      </c>
      <c r="L325" s="27">
        <v>20000</v>
      </c>
      <c r="M325" s="27">
        <v>26142</v>
      </c>
      <c r="N325" s="27">
        <v>8018</v>
      </c>
      <c r="O325" s="27">
        <v>5903.55</v>
      </c>
      <c r="P325" s="27">
        <v>12500</v>
      </c>
      <c r="Q325" s="13">
        <f t="shared" si="30"/>
        <v>47563.55</v>
      </c>
      <c r="R325" s="13">
        <f t="shared" si="31"/>
        <v>11890.8875</v>
      </c>
      <c r="S325" s="13">
        <v>5000</v>
      </c>
      <c r="T325" s="49">
        <f t="shared" si="32"/>
        <v>1640.8875</v>
      </c>
      <c r="U325" s="27"/>
      <c r="V325" s="27"/>
      <c r="W325" s="72">
        <v>15148711596</v>
      </c>
      <c r="X325" s="27"/>
      <c r="Y325" s="27"/>
      <c r="Z325" s="27"/>
    </row>
    <row r="326" s="1" customFormat="1" ht="20" hidden="1" customHeight="1" spans="1:26">
      <c r="A326" s="13">
        <v>324</v>
      </c>
      <c r="B326" s="13" t="s">
        <v>27</v>
      </c>
      <c r="C326" s="16" t="s">
        <v>711</v>
      </c>
      <c r="D326" s="18" t="s">
        <v>29</v>
      </c>
      <c r="E326" s="64" t="s">
        <v>744</v>
      </c>
      <c r="F326" s="29" t="s">
        <v>745</v>
      </c>
      <c r="G326" s="64">
        <v>5</v>
      </c>
      <c r="H326" s="24">
        <v>12</v>
      </c>
      <c r="I326" s="17">
        <v>4.8</v>
      </c>
      <c r="J326" s="75">
        <v>7.2</v>
      </c>
      <c r="K326" s="27">
        <v>9600</v>
      </c>
      <c r="L326" s="27">
        <v>48000</v>
      </c>
      <c r="M326" s="27"/>
      <c r="N326" s="27">
        <v>14532</v>
      </c>
      <c r="O326" s="27">
        <v>3466.86</v>
      </c>
      <c r="P326" s="27">
        <v>8600</v>
      </c>
      <c r="Q326" s="13">
        <f t="shared" si="30"/>
        <v>57398.86</v>
      </c>
      <c r="R326" s="13">
        <f t="shared" si="31"/>
        <v>11479.772</v>
      </c>
      <c r="S326" s="13"/>
      <c r="T326" s="49">
        <f t="shared" si="32"/>
        <v>9559.772</v>
      </c>
      <c r="U326" s="27"/>
      <c r="V326" s="27"/>
      <c r="W326" s="113">
        <v>15148732140</v>
      </c>
      <c r="X326" s="27"/>
      <c r="Y326" s="27"/>
      <c r="Z326" s="27"/>
    </row>
    <row r="327" s="1" customFormat="1" ht="20" hidden="1" customHeight="1" spans="1:26">
      <c r="A327" s="13">
        <v>325</v>
      </c>
      <c r="B327" s="13" t="s">
        <v>27</v>
      </c>
      <c r="C327" s="16" t="s">
        <v>711</v>
      </c>
      <c r="D327" s="18" t="s">
        <v>29</v>
      </c>
      <c r="E327" s="64" t="s">
        <v>746</v>
      </c>
      <c r="F327" s="29" t="s">
        <v>747</v>
      </c>
      <c r="G327" s="64">
        <v>3</v>
      </c>
      <c r="H327" s="75">
        <v>10</v>
      </c>
      <c r="I327" s="30">
        <v>4</v>
      </c>
      <c r="J327" s="75">
        <v>6</v>
      </c>
      <c r="K327" s="27">
        <v>8000</v>
      </c>
      <c r="L327" s="27">
        <v>16000</v>
      </c>
      <c r="M327" s="27">
        <v>15927.27</v>
      </c>
      <c r="N327" s="27">
        <v>2532</v>
      </c>
      <c r="O327" s="27">
        <v>6549.09</v>
      </c>
      <c r="P327" s="27">
        <v>2000</v>
      </c>
      <c r="Q327" s="13">
        <f t="shared" si="30"/>
        <v>39008.36</v>
      </c>
      <c r="R327" s="13">
        <f t="shared" si="31"/>
        <v>13002.7866666667</v>
      </c>
      <c r="S327" s="27"/>
      <c r="T327" s="49">
        <f t="shared" si="32"/>
        <v>10336.12</v>
      </c>
      <c r="U327" s="27"/>
      <c r="V327" s="27"/>
      <c r="W327" s="113">
        <v>15526599163</v>
      </c>
      <c r="X327" s="27"/>
      <c r="Y327" s="27"/>
      <c r="Z327" s="27"/>
    </row>
    <row r="328" s="1" customFormat="1" ht="20" hidden="1" customHeight="1" spans="1:26">
      <c r="A328" s="13">
        <v>326</v>
      </c>
      <c r="B328" s="13" t="s">
        <v>27</v>
      </c>
      <c r="C328" s="16" t="s">
        <v>711</v>
      </c>
      <c r="D328" s="18" t="s">
        <v>29</v>
      </c>
      <c r="E328" s="64" t="s">
        <v>748</v>
      </c>
      <c r="F328" s="29" t="s">
        <v>749</v>
      </c>
      <c r="G328" s="64">
        <v>5</v>
      </c>
      <c r="H328" s="24">
        <v>47</v>
      </c>
      <c r="I328" s="17">
        <v>18.8</v>
      </c>
      <c r="J328" s="75">
        <v>28.2</v>
      </c>
      <c r="K328" s="27">
        <v>37600</v>
      </c>
      <c r="L328" s="27">
        <v>60000</v>
      </c>
      <c r="M328" s="27">
        <v>12392.8</v>
      </c>
      <c r="N328" s="27">
        <v>24018</v>
      </c>
      <c r="O328" s="27">
        <v>8767.26</v>
      </c>
      <c r="P328" s="27">
        <v>17400</v>
      </c>
      <c r="Q328" s="13">
        <f t="shared" si="30"/>
        <v>87778.06</v>
      </c>
      <c r="R328" s="13">
        <f t="shared" si="31"/>
        <v>17555.612</v>
      </c>
      <c r="S328" s="13">
        <v>3000</v>
      </c>
      <c r="T328" s="49">
        <f t="shared" si="32"/>
        <v>9435.612</v>
      </c>
      <c r="U328" s="27"/>
      <c r="V328" s="27"/>
      <c r="W328" s="114">
        <v>13404852741</v>
      </c>
      <c r="X328" s="27"/>
      <c r="Y328" s="27"/>
      <c r="Z328" s="27"/>
    </row>
    <row r="329" s="1" customFormat="1" ht="20" hidden="1" customHeight="1" spans="1:26">
      <c r="A329" s="13">
        <v>327</v>
      </c>
      <c r="B329" s="13" t="s">
        <v>27</v>
      </c>
      <c r="C329" s="16" t="s">
        <v>711</v>
      </c>
      <c r="D329" s="18" t="s">
        <v>29</v>
      </c>
      <c r="E329" s="64" t="s">
        <v>750</v>
      </c>
      <c r="F329" s="29" t="s">
        <v>751</v>
      </c>
      <c r="G329" s="64">
        <v>2</v>
      </c>
      <c r="H329" s="24">
        <v>13</v>
      </c>
      <c r="I329" s="17">
        <v>5.2</v>
      </c>
      <c r="J329" s="75">
        <v>7.8</v>
      </c>
      <c r="K329" s="27">
        <v>10400</v>
      </c>
      <c r="L329" s="27">
        <v>14400</v>
      </c>
      <c r="M329" s="27">
        <v>11974.78</v>
      </c>
      <c r="N329" s="27">
        <v>2743</v>
      </c>
      <c r="O329" s="27">
        <v>12983.98</v>
      </c>
      <c r="P329" s="27">
        <v>3900</v>
      </c>
      <c r="Q329" s="13">
        <f t="shared" si="30"/>
        <v>38201.76</v>
      </c>
      <c r="R329" s="13">
        <f t="shared" si="31"/>
        <v>19100.88</v>
      </c>
      <c r="S329" s="27"/>
      <c r="T329" s="49">
        <f t="shared" si="32"/>
        <v>13900.88</v>
      </c>
      <c r="U329" s="27"/>
      <c r="V329" s="27"/>
      <c r="W329" s="95" t="s">
        <v>752</v>
      </c>
      <c r="X329" s="27"/>
      <c r="Y329" s="27"/>
      <c r="Z329" s="27"/>
    </row>
    <row r="330" s="1" customFormat="1" ht="20" customHeight="1" spans="1:26">
      <c r="A330" s="13">
        <v>328</v>
      </c>
      <c r="B330" s="13" t="s">
        <v>27</v>
      </c>
      <c r="C330" s="16" t="s">
        <v>711</v>
      </c>
      <c r="D330" s="18" t="s">
        <v>29</v>
      </c>
      <c r="E330" s="64" t="s">
        <v>753</v>
      </c>
      <c r="F330" s="29" t="s">
        <v>754</v>
      </c>
      <c r="G330" s="64">
        <v>6</v>
      </c>
      <c r="H330" s="24">
        <v>19</v>
      </c>
      <c r="I330" s="17">
        <v>7.6</v>
      </c>
      <c r="J330" s="75">
        <v>11.4</v>
      </c>
      <c r="K330" s="27">
        <v>15200</v>
      </c>
      <c r="L330" s="27">
        <v>16000</v>
      </c>
      <c r="M330" s="27">
        <v>14556</v>
      </c>
      <c r="N330" s="27">
        <v>22431</v>
      </c>
      <c r="O330" s="27">
        <v>21341.68</v>
      </c>
      <c r="P330" s="27">
        <v>10300</v>
      </c>
      <c r="Q330" s="13">
        <f t="shared" si="30"/>
        <v>64028.68</v>
      </c>
      <c r="R330" s="13">
        <f t="shared" si="31"/>
        <v>10671.4466666667</v>
      </c>
      <c r="S330" s="13">
        <v>8000</v>
      </c>
      <c r="T330" s="49">
        <f t="shared" si="32"/>
        <v>6804.78</v>
      </c>
      <c r="U330" s="27"/>
      <c r="V330" s="27"/>
      <c r="W330" s="72">
        <v>15148732182</v>
      </c>
      <c r="X330" s="27"/>
      <c r="Y330" s="27"/>
      <c r="Z330" s="27"/>
    </row>
    <row r="331" s="1" customFormat="1" ht="20" hidden="1" customHeight="1" spans="1:26">
      <c r="A331" s="13">
        <v>329</v>
      </c>
      <c r="B331" s="13" t="s">
        <v>27</v>
      </c>
      <c r="C331" s="16" t="s">
        <v>711</v>
      </c>
      <c r="D331" s="18" t="s">
        <v>29</v>
      </c>
      <c r="E331" s="64" t="s">
        <v>755</v>
      </c>
      <c r="F331" s="29" t="s">
        <v>756</v>
      </c>
      <c r="G331" s="64">
        <v>5</v>
      </c>
      <c r="H331" s="24">
        <v>17.8</v>
      </c>
      <c r="I331" s="17">
        <v>6.8</v>
      </c>
      <c r="J331" s="75">
        <v>11</v>
      </c>
      <c r="K331" s="27">
        <v>14400</v>
      </c>
      <c r="L331" s="27">
        <v>36000</v>
      </c>
      <c r="M331" s="27">
        <v>17885.18</v>
      </c>
      <c r="N331" s="27">
        <v>2110</v>
      </c>
      <c r="O331" s="27">
        <v>21904.69</v>
      </c>
      <c r="P331" s="27"/>
      <c r="Q331" s="13">
        <f t="shared" si="30"/>
        <v>77899.87</v>
      </c>
      <c r="R331" s="13">
        <f t="shared" si="31"/>
        <v>15579.974</v>
      </c>
      <c r="S331" s="27"/>
      <c r="T331" s="49">
        <f t="shared" si="32"/>
        <v>12699.974</v>
      </c>
      <c r="U331" s="27"/>
      <c r="V331" s="27"/>
      <c r="W331" s="72">
        <v>15048579812</v>
      </c>
      <c r="X331" s="27"/>
      <c r="Y331" s="27"/>
      <c r="Z331" s="27"/>
    </row>
    <row r="332" s="1" customFormat="1" ht="20" hidden="1" customHeight="1" spans="1:26">
      <c r="A332" s="13">
        <v>330</v>
      </c>
      <c r="B332" s="13" t="s">
        <v>27</v>
      </c>
      <c r="C332" s="16" t="s">
        <v>711</v>
      </c>
      <c r="D332" s="18" t="s">
        <v>29</v>
      </c>
      <c r="E332" s="64" t="s">
        <v>757</v>
      </c>
      <c r="F332" s="29" t="s">
        <v>758</v>
      </c>
      <c r="G332" s="64">
        <v>4</v>
      </c>
      <c r="H332" s="24">
        <v>5</v>
      </c>
      <c r="I332" s="24">
        <v>2</v>
      </c>
      <c r="J332" s="75">
        <v>3</v>
      </c>
      <c r="K332" s="27">
        <v>4000</v>
      </c>
      <c r="L332" s="27">
        <v>28000</v>
      </c>
      <c r="M332" s="27">
        <v>12612</v>
      </c>
      <c r="N332" s="27">
        <v>1055</v>
      </c>
      <c r="O332" s="27">
        <v>13230</v>
      </c>
      <c r="P332" s="27">
        <v>1500</v>
      </c>
      <c r="Q332" s="13">
        <f t="shared" si="30"/>
        <v>53397</v>
      </c>
      <c r="R332" s="13">
        <f t="shared" si="31"/>
        <v>13349.25</v>
      </c>
      <c r="S332" s="27"/>
      <c r="T332" s="49">
        <f t="shared" si="32"/>
        <v>12349.25</v>
      </c>
      <c r="U332" s="27"/>
      <c r="V332" s="27"/>
      <c r="W332" s="113">
        <v>15043478791</v>
      </c>
      <c r="X332" s="27"/>
      <c r="Y332" s="27"/>
      <c r="Z332" s="27"/>
    </row>
    <row r="333" s="1" customFormat="1" ht="20" hidden="1" customHeight="1" spans="1:26">
      <c r="A333" s="13">
        <v>331</v>
      </c>
      <c r="B333" s="13" t="s">
        <v>27</v>
      </c>
      <c r="C333" s="16" t="s">
        <v>711</v>
      </c>
      <c r="D333" s="18" t="s">
        <v>29</v>
      </c>
      <c r="E333" s="64" t="s">
        <v>759</v>
      </c>
      <c r="F333" s="29" t="s">
        <v>760</v>
      </c>
      <c r="G333" s="64">
        <v>2</v>
      </c>
      <c r="H333" s="75">
        <v>6</v>
      </c>
      <c r="I333" s="75">
        <v>2.4</v>
      </c>
      <c r="J333" s="75">
        <v>3.6</v>
      </c>
      <c r="K333" s="27">
        <v>4800</v>
      </c>
      <c r="L333" s="27">
        <v>24000</v>
      </c>
      <c r="M333" s="27">
        <v>7333</v>
      </c>
      <c r="N333" s="27"/>
      <c r="O333" s="27">
        <v>10028.09</v>
      </c>
      <c r="P333" s="27">
        <v>1800</v>
      </c>
      <c r="Q333" s="13">
        <f t="shared" si="30"/>
        <v>39561.09</v>
      </c>
      <c r="R333" s="13">
        <f t="shared" si="31"/>
        <v>19780.545</v>
      </c>
      <c r="S333" s="27"/>
      <c r="T333" s="49">
        <f t="shared" si="32"/>
        <v>17380.545</v>
      </c>
      <c r="U333" s="27"/>
      <c r="V333" s="27"/>
      <c r="W333" s="72">
        <v>18847566355</v>
      </c>
      <c r="X333" s="27"/>
      <c r="Y333" s="27"/>
      <c r="Z333" s="27"/>
    </row>
    <row r="334" s="1" customFormat="1" ht="20" hidden="1" customHeight="1" spans="1:26">
      <c r="A334" s="13">
        <v>332</v>
      </c>
      <c r="B334" s="13" t="s">
        <v>27</v>
      </c>
      <c r="C334" s="16" t="s">
        <v>711</v>
      </c>
      <c r="D334" s="18" t="s">
        <v>29</v>
      </c>
      <c r="E334" s="64" t="s">
        <v>761</v>
      </c>
      <c r="F334" s="29" t="s">
        <v>762</v>
      </c>
      <c r="G334" s="64">
        <v>3</v>
      </c>
      <c r="H334" s="75">
        <v>4</v>
      </c>
      <c r="I334" s="75">
        <v>1.6</v>
      </c>
      <c r="J334" s="17">
        <v>2.4</v>
      </c>
      <c r="K334" s="27">
        <v>3200</v>
      </c>
      <c r="L334" s="27">
        <v>29600</v>
      </c>
      <c r="M334" s="27">
        <v>25122.85</v>
      </c>
      <c r="N334" s="27">
        <v>3165</v>
      </c>
      <c r="O334" s="27">
        <v>5915.1</v>
      </c>
      <c r="P334" s="27">
        <v>200</v>
      </c>
      <c r="Q334" s="13">
        <f t="shared" si="30"/>
        <v>63602.95</v>
      </c>
      <c r="R334" s="13">
        <f t="shared" si="31"/>
        <v>21200.9833333333</v>
      </c>
      <c r="S334" s="13">
        <v>23289.81</v>
      </c>
      <c r="T334" s="49">
        <f t="shared" si="32"/>
        <v>12371.0466666667</v>
      </c>
      <c r="U334" s="27"/>
      <c r="V334" s="27"/>
      <c r="W334" s="115" t="s">
        <v>763</v>
      </c>
      <c r="X334" s="27"/>
      <c r="Y334" s="27"/>
      <c r="Z334" s="27"/>
    </row>
    <row r="335" s="1" customFormat="1" ht="20" hidden="1" customHeight="1" spans="1:26">
      <c r="A335" s="13">
        <v>333</v>
      </c>
      <c r="B335" s="13" t="s">
        <v>27</v>
      </c>
      <c r="C335" s="16" t="s">
        <v>711</v>
      </c>
      <c r="D335" s="18" t="s">
        <v>29</v>
      </c>
      <c r="E335" s="64" t="s">
        <v>764</v>
      </c>
      <c r="F335" s="29" t="s">
        <v>765</v>
      </c>
      <c r="G335" s="64">
        <v>4</v>
      </c>
      <c r="H335" s="75">
        <v>11</v>
      </c>
      <c r="I335" s="30">
        <v>4.4</v>
      </c>
      <c r="J335" s="75">
        <v>6.6</v>
      </c>
      <c r="K335" s="27">
        <v>8800</v>
      </c>
      <c r="L335" s="27">
        <v>16200</v>
      </c>
      <c r="M335" s="27">
        <v>11850.1</v>
      </c>
      <c r="N335" s="27">
        <v>2743</v>
      </c>
      <c r="O335" s="27">
        <v>21648.88</v>
      </c>
      <c r="P335" s="27">
        <v>2300</v>
      </c>
      <c r="Q335" s="13">
        <f t="shared" si="30"/>
        <v>50141.98</v>
      </c>
      <c r="R335" s="13">
        <f t="shared" si="31"/>
        <v>12535.495</v>
      </c>
      <c r="S335" s="27"/>
      <c r="T335" s="49">
        <f t="shared" si="32"/>
        <v>10335.495</v>
      </c>
      <c r="U335" s="27"/>
      <c r="V335" s="27"/>
      <c r="W335" s="95" t="s">
        <v>766</v>
      </c>
      <c r="X335" s="27"/>
      <c r="Y335" s="27"/>
      <c r="Z335" s="27"/>
    </row>
    <row r="336" s="1" customFormat="1" ht="20" hidden="1" customHeight="1" spans="1:26">
      <c r="A336" s="13">
        <v>334</v>
      </c>
      <c r="B336" s="13" t="s">
        <v>27</v>
      </c>
      <c r="C336" s="16" t="s">
        <v>711</v>
      </c>
      <c r="D336" s="18" t="s">
        <v>29</v>
      </c>
      <c r="E336" s="64" t="s">
        <v>767</v>
      </c>
      <c r="F336" s="29" t="s">
        <v>768</v>
      </c>
      <c r="G336" s="64">
        <v>3</v>
      </c>
      <c r="H336" s="24">
        <v>15</v>
      </c>
      <c r="I336" s="17">
        <v>6</v>
      </c>
      <c r="J336" s="75">
        <v>9</v>
      </c>
      <c r="K336" s="27">
        <v>12000</v>
      </c>
      <c r="L336" s="27">
        <v>16200</v>
      </c>
      <c r="M336" s="27">
        <v>13177.4</v>
      </c>
      <c r="N336" s="27">
        <v>3165</v>
      </c>
      <c r="O336" s="27">
        <v>18486.79</v>
      </c>
      <c r="P336" s="27">
        <v>3500</v>
      </c>
      <c r="Q336" s="13">
        <f t="shared" si="30"/>
        <v>47529.19</v>
      </c>
      <c r="R336" s="13">
        <f t="shared" si="31"/>
        <v>15843.0633333333</v>
      </c>
      <c r="S336" s="27"/>
      <c r="T336" s="49">
        <f t="shared" si="32"/>
        <v>11843.0633333333</v>
      </c>
      <c r="U336" s="27"/>
      <c r="V336" s="27"/>
      <c r="W336" s="116">
        <v>15134783995</v>
      </c>
      <c r="X336" s="27"/>
      <c r="Y336" s="27"/>
      <c r="Z336" s="27"/>
    </row>
    <row r="337" s="1" customFormat="1" ht="20" customHeight="1" spans="1:26">
      <c r="A337" s="13">
        <v>335</v>
      </c>
      <c r="B337" s="13" t="s">
        <v>27</v>
      </c>
      <c r="C337" s="16" t="s">
        <v>711</v>
      </c>
      <c r="D337" s="18" t="s">
        <v>29</v>
      </c>
      <c r="E337" s="64" t="s">
        <v>769</v>
      </c>
      <c r="F337" s="29" t="s">
        <v>770</v>
      </c>
      <c r="G337" s="64">
        <v>5</v>
      </c>
      <c r="H337" s="24">
        <v>6</v>
      </c>
      <c r="I337" s="17">
        <v>2.4</v>
      </c>
      <c r="J337" s="75">
        <v>3.6</v>
      </c>
      <c r="K337" s="27">
        <v>4800</v>
      </c>
      <c r="L337" s="27">
        <v>10000</v>
      </c>
      <c r="M337" s="27">
        <v>15927.3</v>
      </c>
      <c r="N337" s="27">
        <v>36000</v>
      </c>
      <c r="O337" s="27">
        <v>8609.2</v>
      </c>
      <c r="P337" s="27">
        <v>16800</v>
      </c>
      <c r="Q337" s="13">
        <f t="shared" si="30"/>
        <v>53736.5</v>
      </c>
      <c r="R337" s="13">
        <f t="shared" si="31"/>
        <v>10747.3</v>
      </c>
      <c r="S337" s="27">
        <v>8000</v>
      </c>
      <c r="T337" s="49">
        <f t="shared" si="32"/>
        <v>8187.3</v>
      </c>
      <c r="U337" s="27"/>
      <c r="V337" s="27"/>
      <c r="W337" s="72">
        <v>15924594519</v>
      </c>
      <c r="X337" s="27"/>
      <c r="Y337" s="27"/>
      <c r="Z337" s="27"/>
    </row>
    <row r="338" s="1" customFormat="1" ht="20" hidden="1" customHeight="1" spans="1:26">
      <c r="A338" s="13">
        <v>336</v>
      </c>
      <c r="B338" s="13" t="s">
        <v>27</v>
      </c>
      <c r="C338" s="16" t="s">
        <v>711</v>
      </c>
      <c r="D338" s="18" t="s">
        <v>29</v>
      </c>
      <c r="E338" s="64" t="s">
        <v>771</v>
      </c>
      <c r="F338" s="29" t="s">
        <v>772</v>
      </c>
      <c r="G338" s="64">
        <v>1</v>
      </c>
      <c r="H338" s="24">
        <v>11</v>
      </c>
      <c r="I338" s="17">
        <v>4.4</v>
      </c>
      <c r="J338" s="75">
        <v>6.6</v>
      </c>
      <c r="K338" s="27">
        <v>8800</v>
      </c>
      <c r="L338" s="27"/>
      <c r="M338" s="27">
        <v>13016.07</v>
      </c>
      <c r="N338" s="27">
        <v>14000</v>
      </c>
      <c r="O338" s="27">
        <v>5100.4</v>
      </c>
      <c r="P338" s="27">
        <v>3300</v>
      </c>
      <c r="Q338" s="13">
        <f t="shared" si="30"/>
        <v>28816.47</v>
      </c>
      <c r="R338" s="13">
        <f t="shared" si="31"/>
        <v>28816.47</v>
      </c>
      <c r="S338" s="27"/>
      <c r="T338" s="49">
        <f t="shared" si="32"/>
        <v>20016.47</v>
      </c>
      <c r="U338" s="27"/>
      <c r="V338" s="27"/>
      <c r="W338" s="72">
        <v>13844432155</v>
      </c>
      <c r="X338" s="27"/>
      <c r="Y338" s="27"/>
      <c r="Z338" s="27"/>
    </row>
    <row r="339" s="1" customFormat="1" ht="20" hidden="1" customHeight="1" spans="1:26">
      <c r="A339" s="13">
        <v>337</v>
      </c>
      <c r="B339" s="13" t="s">
        <v>27</v>
      </c>
      <c r="C339" s="16" t="s">
        <v>711</v>
      </c>
      <c r="D339" s="18" t="s">
        <v>29</v>
      </c>
      <c r="E339" s="64" t="s">
        <v>773</v>
      </c>
      <c r="F339" s="29" t="s">
        <v>774</v>
      </c>
      <c r="G339" s="64">
        <v>2</v>
      </c>
      <c r="H339" s="24">
        <v>7</v>
      </c>
      <c r="I339" s="17">
        <v>2</v>
      </c>
      <c r="J339" s="75">
        <v>5</v>
      </c>
      <c r="K339" s="27">
        <v>6000</v>
      </c>
      <c r="L339" s="27">
        <v>15000</v>
      </c>
      <c r="M339" s="27"/>
      <c r="N339" s="27"/>
      <c r="O339" s="27">
        <v>13828.22</v>
      </c>
      <c r="P339" s="27">
        <v>1100</v>
      </c>
      <c r="Q339" s="13">
        <f t="shared" si="30"/>
        <v>27728.22</v>
      </c>
      <c r="R339" s="13">
        <f t="shared" si="31"/>
        <v>13864.11</v>
      </c>
      <c r="S339" s="27"/>
      <c r="T339" s="49">
        <f t="shared" si="32"/>
        <v>10864.11</v>
      </c>
      <c r="U339" s="27"/>
      <c r="V339" s="27"/>
      <c r="W339" s="72">
        <v>18584321650</v>
      </c>
      <c r="X339" s="27"/>
      <c r="Y339" s="27"/>
      <c r="Z339" s="27"/>
    </row>
    <row r="340" hidden="1" spans="1:26">
      <c r="A340" s="13">
        <v>338</v>
      </c>
      <c r="B340" s="13" t="s">
        <v>27</v>
      </c>
      <c r="C340" s="14" t="s">
        <v>775</v>
      </c>
      <c r="D340" s="25" t="s">
        <v>53</v>
      </c>
      <c r="E340" s="14" t="s">
        <v>776</v>
      </c>
      <c r="F340" s="27"/>
      <c r="G340" s="14">
        <v>3</v>
      </c>
      <c r="H340" s="17">
        <v>30</v>
      </c>
      <c r="I340" s="17">
        <f>H340*0.6</f>
        <v>18</v>
      </c>
      <c r="J340" s="17">
        <f>H340*0.4</f>
        <v>12</v>
      </c>
      <c r="K340" s="27">
        <v>9600</v>
      </c>
      <c r="L340" s="27">
        <v>4000</v>
      </c>
      <c r="M340" s="27">
        <v>10200</v>
      </c>
      <c r="N340" s="27">
        <v>41448</v>
      </c>
      <c r="O340" s="27">
        <v>21535.44</v>
      </c>
      <c r="P340" s="27">
        <v>16000</v>
      </c>
      <c r="Q340" s="13">
        <f t="shared" si="30"/>
        <v>61183.44</v>
      </c>
      <c r="R340" s="13">
        <f t="shared" si="31"/>
        <v>20394.48</v>
      </c>
      <c r="S340" s="13"/>
      <c r="T340" s="49">
        <f t="shared" si="32"/>
        <v>17194.48</v>
      </c>
      <c r="U340" s="27"/>
      <c r="V340" s="27"/>
      <c r="W340" s="27"/>
      <c r="X340" s="27"/>
      <c r="Y340" s="27"/>
      <c r="Z340" s="27"/>
    </row>
    <row r="341" ht="28" spans="1:26">
      <c r="A341" s="13">
        <v>339</v>
      </c>
      <c r="B341" s="13" t="s">
        <v>27</v>
      </c>
      <c r="C341" s="14" t="s">
        <v>777</v>
      </c>
      <c r="D341" s="25" t="s">
        <v>53</v>
      </c>
      <c r="E341" s="14" t="s">
        <v>778</v>
      </c>
      <c r="F341" s="87" t="s">
        <v>779</v>
      </c>
      <c r="G341" s="14">
        <v>5</v>
      </c>
      <c r="H341" s="17">
        <v>73.81</v>
      </c>
      <c r="I341" s="17">
        <v>10.81</v>
      </c>
      <c r="J341" s="17">
        <v>63</v>
      </c>
      <c r="K341" s="36">
        <v>34650</v>
      </c>
      <c r="L341" s="36">
        <v>24000</v>
      </c>
      <c r="M341" s="50"/>
      <c r="N341" s="36">
        <v>45400</v>
      </c>
      <c r="O341" s="36">
        <v>21808.24</v>
      </c>
      <c r="P341" s="36">
        <v>16400</v>
      </c>
      <c r="Q341" s="13">
        <f t="shared" si="30"/>
        <v>74808.24</v>
      </c>
      <c r="R341" s="13">
        <f t="shared" si="31"/>
        <v>14961.648</v>
      </c>
      <c r="S341" s="13"/>
      <c r="T341" s="49">
        <f t="shared" si="32"/>
        <v>8031.648</v>
      </c>
      <c r="U341" s="50"/>
      <c r="V341" s="15" t="s">
        <v>780</v>
      </c>
      <c r="W341" s="37">
        <v>18243458115</v>
      </c>
      <c r="X341" s="36"/>
      <c r="Y341" s="16"/>
      <c r="Z341" s="16"/>
    </row>
    <row r="342" ht="28" spans="1:26">
      <c r="A342" s="13">
        <v>340</v>
      </c>
      <c r="B342" s="13" t="s">
        <v>27</v>
      </c>
      <c r="C342" s="14" t="s">
        <v>777</v>
      </c>
      <c r="D342" s="25" t="s">
        <v>53</v>
      </c>
      <c r="E342" s="14" t="s">
        <v>781</v>
      </c>
      <c r="F342" s="87" t="s">
        <v>782</v>
      </c>
      <c r="G342" s="14">
        <v>5</v>
      </c>
      <c r="H342" s="17">
        <v>66</v>
      </c>
      <c r="I342" s="17">
        <v>6</v>
      </c>
      <c r="J342" s="17">
        <v>60</v>
      </c>
      <c r="K342" s="36">
        <v>24000</v>
      </c>
      <c r="L342" s="36">
        <v>22500</v>
      </c>
      <c r="M342" s="50"/>
      <c r="N342" s="36">
        <v>40600</v>
      </c>
      <c r="O342" s="36">
        <v>18938.82</v>
      </c>
      <c r="P342" s="36">
        <v>17000</v>
      </c>
      <c r="Q342" s="13">
        <f t="shared" si="30"/>
        <v>65038.82</v>
      </c>
      <c r="R342" s="13">
        <f t="shared" si="31"/>
        <v>13007.764</v>
      </c>
      <c r="S342" s="13">
        <v>2000</v>
      </c>
      <c r="T342" s="49">
        <f t="shared" si="32"/>
        <v>7807.764</v>
      </c>
      <c r="U342" s="50"/>
      <c r="V342" s="15" t="s">
        <v>780</v>
      </c>
      <c r="W342" s="37" t="s">
        <v>783</v>
      </c>
      <c r="X342" s="36"/>
      <c r="Y342" s="16"/>
      <c r="Z342" s="16"/>
    </row>
    <row r="343" ht="28" spans="1:26">
      <c r="A343" s="13">
        <v>341</v>
      </c>
      <c r="B343" s="13" t="s">
        <v>27</v>
      </c>
      <c r="C343" s="14" t="s">
        <v>777</v>
      </c>
      <c r="D343" s="25" t="s">
        <v>53</v>
      </c>
      <c r="E343" s="14" t="s">
        <v>784</v>
      </c>
      <c r="F343" s="87" t="s">
        <v>785</v>
      </c>
      <c r="G343" s="14">
        <v>2</v>
      </c>
      <c r="H343" s="17">
        <v>16.31</v>
      </c>
      <c r="I343" s="17">
        <v>2.31</v>
      </c>
      <c r="J343" s="17">
        <v>14</v>
      </c>
      <c r="K343" s="36">
        <v>8250</v>
      </c>
      <c r="L343" s="36"/>
      <c r="M343" s="50"/>
      <c r="N343" s="36">
        <v>15943</v>
      </c>
      <c r="O343" s="36">
        <v>14536.76</v>
      </c>
      <c r="P343" s="36">
        <v>6200</v>
      </c>
      <c r="Q343" s="13">
        <f t="shared" si="30"/>
        <v>24279.76</v>
      </c>
      <c r="R343" s="13">
        <f t="shared" si="31"/>
        <v>12139.88</v>
      </c>
      <c r="S343" s="13"/>
      <c r="T343" s="49">
        <f t="shared" si="32"/>
        <v>8014.88</v>
      </c>
      <c r="U343" s="50"/>
      <c r="V343" s="15" t="s">
        <v>780</v>
      </c>
      <c r="W343" s="37" t="s">
        <v>786</v>
      </c>
      <c r="X343" s="36"/>
      <c r="Y343" s="16"/>
      <c r="Z343" s="16"/>
    </row>
    <row r="344" ht="28" spans="1:26">
      <c r="A344" s="13">
        <v>342</v>
      </c>
      <c r="B344" s="13" t="s">
        <v>27</v>
      </c>
      <c r="C344" s="14" t="s">
        <v>777</v>
      </c>
      <c r="D344" s="25" t="s">
        <v>53</v>
      </c>
      <c r="E344" s="14" t="s">
        <v>787</v>
      </c>
      <c r="F344" s="87" t="s">
        <v>788</v>
      </c>
      <c r="G344" s="14">
        <v>3</v>
      </c>
      <c r="H344" s="17">
        <v>66</v>
      </c>
      <c r="I344" s="17">
        <v>6</v>
      </c>
      <c r="J344" s="17">
        <v>60</v>
      </c>
      <c r="K344" s="36">
        <v>17100</v>
      </c>
      <c r="L344" s="36"/>
      <c r="M344" s="50"/>
      <c r="N344" s="36">
        <v>37900</v>
      </c>
      <c r="O344" s="36">
        <v>23533.75</v>
      </c>
      <c r="P344" s="36">
        <v>20300</v>
      </c>
      <c r="Q344" s="13">
        <f t="shared" si="30"/>
        <v>41133.75</v>
      </c>
      <c r="R344" s="13">
        <f t="shared" si="31"/>
        <v>13711.25</v>
      </c>
      <c r="S344" s="13"/>
      <c r="T344" s="49">
        <f t="shared" si="32"/>
        <v>8011.25</v>
      </c>
      <c r="U344" s="50"/>
      <c r="V344" s="15" t="s">
        <v>780</v>
      </c>
      <c r="W344" s="37" t="s">
        <v>789</v>
      </c>
      <c r="X344" s="36"/>
      <c r="Y344" s="16"/>
      <c r="Z344" s="16"/>
    </row>
    <row r="345" ht="28" spans="1:26">
      <c r="A345" s="13">
        <v>343</v>
      </c>
      <c r="B345" s="13" t="s">
        <v>27</v>
      </c>
      <c r="C345" s="14" t="s">
        <v>777</v>
      </c>
      <c r="D345" s="25" t="s">
        <v>66</v>
      </c>
      <c r="E345" s="14" t="s">
        <v>790</v>
      </c>
      <c r="F345" s="87" t="s">
        <v>791</v>
      </c>
      <c r="G345" s="14">
        <v>4</v>
      </c>
      <c r="H345" s="17">
        <v>50</v>
      </c>
      <c r="I345" s="17">
        <v>5</v>
      </c>
      <c r="J345" s="17">
        <v>45</v>
      </c>
      <c r="K345" s="36">
        <v>13500</v>
      </c>
      <c r="L345" s="36">
        <v>18000</v>
      </c>
      <c r="M345" s="50"/>
      <c r="N345" s="36">
        <v>9000</v>
      </c>
      <c r="O345" s="36">
        <v>3460.66</v>
      </c>
      <c r="P345" s="36">
        <v>3000</v>
      </c>
      <c r="Q345" s="13">
        <f t="shared" si="30"/>
        <v>27460.66</v>
      </c>
      <c r="R345" s="13">
        <f t="shared" si="31"/>
        <v>6865.165</v>
      </c>
      <c r="S345" s="13">
        <v>2000</v>
      </c>
      <c r="T345" s="49">
        <f t="shared" si="32"/>
        <v>2990.165</v>
      </c>
      <c r="U345" s="50"/>
      <c r="V345" s="15" t="s">
        <v>780</v>
      </c>
      <c r="W345" s="37" t="s">
        <v>792</v>
      </c>
      <c r="X345" s="36"/>
      <c r="Y345" s="13" t="s">
        <v>56</v>
      </c>
      <c r="Z345" s="16"/>
    </row>
    <row r="346" ht="28" spans="1:26">
      <c r="A346" s="13">
        <v>344</v>
      </c>
      <c r="B346" s="13" t="s">
        <v>27</v>
      </c>
      <c r="C346" s="14" t="s">
        <v>777</v>
      </c>
      <c r="D346" s="25" t="s">
        <v>53</v>
      </c>
      <c r="E346" s="14" t="s">
        <v>793</v>
      </c>
      <c r="F346" s="87" t="s">
        <v>794</v>
      </c>
      <c r="G346" s="14">
        <v>2</v>
      </c>
      <c r="H346" s="17">
        <v>120</v>
      </c>
      <c r="I346" s="17">
        <v>12</v>
      </c>
      <c r="J346" s="17">
        <v>108</v>
      </c>
      <c r="K346" s="36">
        <v>43200</v>
      </c>
      <c r="L346" s="36"/>
      <c r="M346" s="50"/>
      <c r="N346" s="36">
        <v>23000</v>
      </c>
      <c r="O346" s="36">
        <v>25963.76</v>
      </c>
      <c r="P346" s="36">
        <v>22600</v>
      </c>
      <c r="Q346" s="13">
        <f t="shared" si="30"/>
        <v>26363.76</v>
      </c>
      <c r="R346" s="13">
        <f t="shared" si="31"/>
        <v>13181.88</v>
      </c>
      <c r="S346" s="13">
        <v>242427</v>
      </c>
      <c r="T346" s="49">
        <f t="shared" si="32"/>
        <v>-129631.62</v>
      </c>
      <c r="U346" s="50"/>
      <c r="V346" s="15" t="s">
        <v>780</v>
      </c>
      <c r="W346" s="37" t="s">
        <v>795</v>
      </c>
      <c r="X346" s="36"/>
      <c r="Y346" s="13" t="s">
        <v>56</v>
      </c>
      <c r="Z346" s="16"/>
    </row>
    <row r="347" ht="28" spans="1:26">
      <c r="A347" s="13">
        <v>345</v>
      </c>
      <c r="B347" s="13" t="s">
        <v>27</v>
      </c>
      <c r="C347" s="14" t="s">
        <v>777</v>
      </c>
      <c r="D347" s="14" t="s">
        <v>29</v>
      </c>
      <c r="E347" s="14" t="s">
        <v>796</v>
      </c>
      <c r="F347" s="87" t="s">
        <v>797</v>
      </c>
      <c r="G347" s="14">
        <v>3</v>
      </c>
      <c r="H347" s="17">
        <v>75</v>
      </c>
      <c r="I347" s="17">
        <v>8</v>
      </c>
      <c r="J347" s="17">
        <v>67</v>
      </c>
      <c r="K347" s="36">
        <v>26800</v>
      </c>
      <c r="L347" s="36">
        <v>15000</v>
      </c>
      <c r="M347" s="50"/>
      <c r="N347" s="36">
        <v>27400</v>
      </c>
      <c r="O347" s="36">
        <v>17849.19</v>
      </c>
      <c r="P347" s="36">
        <v>14600</v>
      </c>
      <c r="Q347" s="13">
        <f t="shared" si="30"/>
        <v>45649.19</v>
      </c>
      <c r="R347" s="13">
        <f t="shared" si="31"/>
        <v>15216.3966666667</v>
      </c>
      <c r="S347" s="13">
        <v>2000</v>
      </c>
      <c r="T347" s="49">
        <f t="shared" si="32"/>
        <v>5616.39666666667</v>
      </c>
      <c r="U347" s="50"/>
      <c r="V347" s="15" t="s">
        <v>780</v>
      </c>
      <c r="W347" s="37" t="s">
        <v>798</v>
      </c>
      <c r="X347" s="36"/>
      <c r="Y347" s="16"/>
      <c r="Z347" s="16"/>
    </row>
    <row r="348" ht="28" spans="1:26">
      <c r="A348" s="13">
        <v>346</v>
      </c>
      <c r="B348" s="13" t="s">
        <v>27</v>
      </c>
      <c r="C348" s="14" t="s">
        <v>777</v>
      </c>
      <c r="D348" s="14" t="s">
        <v>29</v>
      </c>
      <c r="E348" s="14" t="s">
        <v>799</v>
      </c>
      <c r="F348" s="87" t="s">
        <v>800</v>
      </c>
      <c r="G348" s="14">
        <v>2</v>
      </c>
      <c r="H348" s="17">
        <v>40</v>
      </c>
      <c r="I348" s="17">
        <v>4</v>
      </c>
      <c r="J348" s="17">
        <v>36</v>
      </c>
      <c r="K348" s="36">
        <v>16000</v>
      </c>
      <c r="L348" s="36"/>
      <c r="M348" s="50"/>
      <c r="N348" s="36">
        <v>12400</v>
      </c>
      <c r="O348" s="36">
        <v>22322.5</v>
      </c>
      <c r="P348" s="36">
        <v>4000</v>
      </c>
      <c r="Q348" s="13">
        <f t="shared" si="30"/>
        <v>30722.5</v>
      </c>
      <c r="R348" s="13">
        <f t="shared" si="31"/>
        <v>15361.25</v>
      </c>
      <c r="S348" s="13"/>
      <c r="T348" s="49">
        <f t="shared" si="32"/>
        <v>7361.25</v>
      </c>
      <c r="U348" s="50"/>
      <c r="V348" s="15" t="s">
        <v>780</v>
      </c>
      <c r="W348" s="37" t="s">
        <v>801</v>
      </c>
      <c r="X348" s="36"/>
      <c r="Y348" s="16"/>
      <c r="Z348" s="16"/>
    </row>
    <row r="349" ht="28" spans="1:26">
      <c r="A349" s="13">
        <v>347</v>
      </c>
      <c r="B349" s="13" t="s">
        <v>27</v>
      </c>
      <c r="C349" s="14" t="s">
        <v>777</v>
      </c>
      <c r="D349" s="14" t="s">
        <v>29</v>
      </c>
      <c r="E349" s="14" t="s">
        <v>802</v>
      </c>
      <c r="F349" s="87" t="s">
        <v>803</v>
      </c>
      <c r="G349" s="14">
        <v>5</v>
      </c>
      <c r="H349" s="17">
        <v>66</v>
      </c>
      <c r="I349" s="17">
        <v>6</v>
      </c>
      <c r="J349" s="17">
        <v>60</v>
      </c>
      <c r="K349" s="36">
        <v>27600</v>
      </c>
      <c r="L349" s="36">
        <v>25000</v>
      </c>
      <c r="M349" s="50"/>
      <c r="N349" s="36">
        <v>43200</v>
      </c>
      <c r="O349" s="36">
        <v>31150.06</v>
      </c>
      <c r="P349" s="36">
        <v>30700</v>
      </c>
      <c r="Q349" s="13">
        <f t="shared" si="30"/>
        <v>68650.06</v>
      </c>
      <c r="R349" s="13">
        <f t="shared" si="31"/>
        <v>13730.012</v>
      </c>
      <c r="S349" s="13"/>
      <c r="T349" s="49">
        <f t="shared" si="32"/>
        <v>8210.012</v>
      </c>
      <c r="U349" s="50"/>
      <c r="V349" s="15" t="s">
        <v>780</v>
      </c>
      <c r="W349" s="37" t="s">
        <v>804</v>
      </c>
      <c r="X349" s="36"/>
      <c r="Y349" s="16"/>
      <c r="Z349" s="16"/>
    </row>
    <row r="350" ht="28" spans="1:26">
      <c r="A350" s="13">
        <v>348</v>
      </c>
      <c r="B350" s="13" t="s">
        <v>27</v>
      </c>
      <c r="C350" s="14" t="s">
        <v>777</v>
      </c>
      <c r="D350" s="14" t="s">
        <v>29</v>
      </c>
      <c r="E350" s="14" t="s">
        <v>805</v>
      </c>
      <c r="F350" s="87" t="s">
        <v>806</v>
      </c>
      <c r="G350" s="14">
        <v>4</v>
      </c>
      <c r="H350" s="17">
        <v>45</v>
      </c>
      <c r="I350" s="17">
        <v>5</v>
      </c>
      <c r="J350" s="17">
        <v>40</v>
      </c>
      <c r="K350" s="36">
        <v>28000</v>
      </c>
      <c r="L350" s="36">
        <v>18000</v>
      </c>
      <c r="M350" s="50"/>
      <c r="N350" s="36">
        <v>20200</v>
      </c>
      <c r="O350" s="36">
        <v>26418.54</v>
      </c>
      <c r="P350" s="36">
        <v>5000</v>
      </c>
      <c r="Q350" s="13">
        <f t="shared" si="30"/>
        <v>59618.54</v>
      </c>
      <c r="R350" s="13">
        <f t="shared" si="31"/>
        <v>14904.635</v>
      </c>
      <c r="S350" s="13"/>
      <c r="T350" s="49">
        <f t="shared" si="32"/>
        <v>7904.635</v>
      </c>
      <c r="U350" s="50"/>
      <c r="V350" s="15" t="s">
        <v>780</v>
      </c>
      <c r="W350" s="37" t="s">
        <v>807</v>
      </c>
      <c r="X350" s="36"/>
      <c r="Y350" s="16"/>
      <c r="Z350" s="16"/>
    </row>
    <row r="351" ht="28" spans="1:26">
      <c r="A351" s="13">
        <v>349</v>
      </c>
      <c r="B351" s="13" t="s">
        <v>27</v>
      </c>
      <c r="C351" s="14" t="s">
        <v>777</v>
      </c>
      <c r="D351" s="14" t="s">
        <v>29</v>
      </c>
      <c r="E351" s="14" t="s">
        <v>808</v>
      </c>
      <c r="F351" s="87" t="s">
        <v>809</v>
      </c>
      <c r="G351" s="14">
        <v>4</v>
      </c>
      <c r="H351" s="17">
        <v>105</v>
      </c>
      <c r="I351" s="17">
        <v>10</v>
      </c>
      <c r="J351" s="17">
        <v>95</v>
      </c>
      <c r="K351" s="36">
        <v>38000</v>
      </c>
      <c r="L351" s="36">
        <v>8000</v>
      </c>
      <c r="M351" s="50"/>
      <c r="N351" s="36">
        <v>70900</v>
      </c>
      <c r="O351" s="36">
        <v>26030.26</v>
      </c>
      <c r="P351" s="36">
        <v>48400</v>
      </c>
      <c r="Q351" s="13">
        <f t="shared" si="30"/>
        <v>56530.26</v>
      </c>
      <c r="R351" s="13">
        <f t="shared" si="31"/>
        <v>14132.565</v>
      </c>
      <c r="S351" s="13">
        <v>3000</v>
      </c>
      <c r="T351" s="49">
        <f t="shared" si="32"/>
        <v>3882.565</v>
      </c>
      <c r="U351" s="50"/>
      <c r="V351" s="15" t="s">
        <v>780</v>
      </c>
      <c r="W351" s="37" t="s">
        <v>810</v>
      </c>
      <c r="X351" s="36"/>
      <c r="Y351" s="16"/>
      <c r="Z351" s="16"/>
    </row>
    <row r="352" ht="28" spans="1:26">
      <c r="A352" s="13">
        <v>350</v>
      </c>
      <c r="B352" s="13" t="s">
        <v>27</v>
      </c>
      <c r="C352" s="14" t="s">
        <v>777</v>
      </c>
      <c r="D352" s="14" t="s">
        <v>29</v>
      </c>
      <c r="E352" s="14" t="s">
        <v>811</v>
      </c>
      <c r="F352" s="87" t="s">
        <v>812</v>
      </c>
      <c r="G352" s="14">
        <v>3</v>
      </c>
      <c r="H352" s="17">
        <v>77</v>
      </c>
      <c r="I352" s="17">
        <v>7</v>
      </c>
      <c r="J352" s="17">
        <v>70</v>
      </c>
      <c r="K352" s="36">
        <v>28000</v>
      </c>
      <c r="L352" s="36">
        <v>10500</v>
      </c>
      <c r="M352" s="50"/>
      <c r="N352" s="36">
        <v>44600</v>
      </c>
      <c r="O352" s="36">
        <v>21236.19</v>
      </c>
      <c r="P352" s="36">
        <v>30800</v>
      </c>
      <c r="Q352" s="13">
        <f t="shared" si="30"/>
        <v>45536.19</v>
      </c>
      <c r="R352" s="13">
        <f t="shared" si="31"/>
        <v>15178.73</v>
      </c>
      <c r="S352" s="13"/>
      <c r="T352" s="49">
        <f t="shared" si="32"/>
        <v>5845.39666666667</v>
      </c>
      <c r="U352" s="50"/>
      <c r="V352" s="15" t="s">
        <v>780</v>
      </c>
      <c r="W352" s="37" t="s">
        <v>813</v>
      </c>
      <c r="X352" s="36"/>
      <c r="Y352" s="16"/>
      <c r="Z352" s="16"/>
    </row>
    <row r="353" ht="28" spans="1:26">
      <c r="A353" s="13">
        <v>351</v>
      </c>
      <c r="B353" s="13" t="s">
        <v>27</v>
      </c>
      <c r="C353" s="14" t="s">
        <v>777</v>
      </c>
      <c r="D353" s="14" t="s">
        <v>29</v>
      </c>
      <c r="E353" s="14" t="s">
        <v>814</v>
      </c>
      <c r="F353" s="87" t="s">
        <v>815</v>
      </c>
      <c r="G353" s="14">
        <v>2</v>
      </c>
      <c r="H353" s="17">
        <v>66</v>
      </c>
      <c r="I353" s="17">
        <v>6</v>
      </c>
      <c r="J353" s="17">
        <v>60</v>
      </c>
      <c r="K353" s="36">
        <v>18000</v>
      </c>
      <c r="L353" s="36"/>
      <c r="M353" s="50"/>
      <c r="N353" s="36">
        <v>20600</v>
      </c>
      <c r="O353" s="36">
        <v>17220.25</v>
      </c>
      <c r="P353" s="36">
        <v>8000</v>
      </c>
      <c r="Q353" s="13">
        <f t="shared" si="30"/>
        <v>29820.25</v>
      </c>
      <c r="R353" s="13">
        <f t="shared" si="31"/>
        <v>14910.125</v>
      </c>
      <c r="S353" s="13"/>
      <c r="T353" s="49">
        <f t="shared" si="32"/>
        <v>5910.125</v>
      </c>
      <c r="U353" s="50"/>
      <c r="V353" s="15" t="s">
        <v>780</v>
      </c>
      <c r="W353" s="37" t="s">
        <v>816</v>
      </c>
      <c r="X353" s="36"/>
      <c r="Y353" s="16"/>
      <c r="Z353" s="16"/>
    </row>
    <row r="354" ht="28" spans="1:26">
      <c r="A354" s="13">
        <v>352</v>
      </c>
      <c r="B354" s="13" t="s">
        <v>27</v>
      </c>
      <c r="C354" s="14" t="s">
        <v>777</v>
      </c>
      <c r="D354" s="14" t="s">
        <v>29</v>
      </c>
      <c r="E354" s="14" t="s">
        <v>817</v>
      </c>
      <c r="F354" s="87" t="s">
        <v>818</v>
      </c>
      <c r="G354" s="14">
        <v>2</v>
      </c>
      <c r="H354" s="17">
        <v>35</v>
      </c>
      <c r="I354" s="17">
        <v>3</v>
      </c>
      <c r="J354" s="17">
        <v>32</v>
      </c>
      <c r="K354" s="36">
        <v>12000</v>
      </c>
      <c r="L354" s="36">
        <v>6000</v>
      </c>
      <c r="M354" s="50"/>
      <c r="N354" s="36">
        <v>12400</v>
      </c>
      <c r="O354" s="36">
        <v>10967.36</v>
      </c>
      <c r="P354" s="36">
        <v>3000</v>
      </c>
      <c r="Q354" s="13">
        <f t="shared" si="30"/>
        <v>26367.36</v>
      </c>
      <c r="R354" s="13">
        <f t="shared" si="31"/>
        <v>13183.68</v>
      </c>
      <c r="S354" s="13"/>
      <c r="T354" s="49">
        <f t="shared" si="32"/>
        <v>7183.68</v>
      </c>
      <c r="U354" s="50"/>
      <c r="V354" s="15" t="s">
        <v>780</v>
      </c>
      <c r="W354" s="37" t="s">
        <v>819</v>
      </c>
      <c r="X354" s="36"/>
      <c r="Y354" s="16"/>
      <c r="Z354" s="16"/>
    </row>
    <row r="355" ht="28" spans="1:26">
      <c r="A355" s="13">
        <v>353</v>
      </c>
      <c r="B355" s="13" t="s">
        <v>27</v>
      </c>
      <c r="C355" s="14" t="s">
        <v>777</v>
      </c>
      <c r="D355" s="14" t="s">
        <v>29</v>
      </c>
      <c r="E355" s="14" t="s">
        <v>820</v>
      </c>
      <c r="F355" s="87" t="s">
        <v>821</v>
      </c>
      <c r="G355" s="14">
        <v>5</v>
      </c>
      <c r="H355" s="17">
        <v>123</v>
      </c>
      <c r="I355" s="17">
        <v>13</v>
      </c>
      <c r="J355" s="17">
        <v>110</v>
      </c>
      <c r="K355" s="36">
        <v>44000</v>
      </c>
      <c r="L355" s="36">
        <v>13000</v>
      </c>
      <c r="M355" s="50"/>
      <c r="N355" s="36">
        <v>72000</v>
      </c>
      <c r="O355" s="36">
        <v>49034.2</v>
      </c>
      <c r="P355" s="36">
        <v>51400</v>
      </c>
      <c r="Q355" s="13">
        <f t="shared" si="30"/>
        <v>82634.2</v>
      </c>
      <c r="R355" s="13">
        <f t="shared" si="31"/>
        <v>16526.84</v>
      </c>
      <c r="S355" s="13"/>
      <c r="T355" s="49">
        <f t="shared" si="32"/>
        <v>7726.84</v>
      </c>
      <c r="U355" s="50"/>
      <c r="V355" s="15" t="s">
        <v>780</v>
      </c>
      <c r="W355" s="37" t="s">
        <v>822</v>
      </c>
      <c r="X355" s="36"/>
      <c r="Y355" s="16"/>
      <c r="Z355" s="16"/>
    </row>
    <row r="356" ht="28" spans="1:26">
      <c r="A356" s="13">
        <v>354</v>
      </c>
      <c r="B356" s="13" t="s">
        <v>27</v>
      </c>
      <c r="C356" s="14" t="s">
        <v>777</v>
      </c>
      <c r="D356" s="14" t="s">
        <v>29</v>
      </c>
      <c r="E356" s="14" t="s">
        <v>823</v>
      </c>
      <c r="F356" s="87" t="s">
        <v>824</v>
      </c>
      <c r="G356" s="14">
        <v>5</v>
      </c>
      <c r="H356" s="17">
        <v>34</v>
      </c>
      <c r="I356" s="17">
        <v>4</v>
      </c>
      <c r="J356" s="17">
        <v>30</v>
      </c>
      <c r="K356" s="36">
        <v>27500</v>
      </c>
      <c r="L356" s="36">
        <v>36000</v>
      </c>
      <c r="M356" s="50"/>
      <c r="N356" s="36">
        <v>15400</v>
      </c>
      <c r="O356" s="36">
        <v>22260.22</v>
      </c>
      <c r="P356" s="36">
        <v>5000</v>
      </c>
      <c r="Q356" s="13">
        <f t="shared" si="30"/>
        <v>68660.22</v>
      </c>
      <c r="R356" s="13">
        <f t="shared" si="31"/>
        <v>13732.044</v>
      </c>
      <c r="S356" s="13"/>
      <c r="T356" s="49">
        <f t="shared" si="32"/>
        <v>8232.044</v>
      </c>
      <c r="U356" s="50"/>
      <c r="V356" s="15" t="s">
        <v>780</v>
      </c>
      <c r="W356" s="37" t="s">
        <v>825</v>
      </c>
      <c r="X356" s="36"/>
      <c r="Y356" s="16"/>
      <c r="Z356" s="16"/>
    </row>
    <row r="357" ht="28" spans="1:26">
      <c r="A357" s="13">
        <v>355</v>
      </c>
      <c r="B357" s="13" t="s">
        <v>27</v>
      </c>
      <c r="C357" s="14" t="s">
        <v>777</v>
      </c>
      <c r="D357" s="14" t="s">
        <v>29</v>
      </c>
      <c r="E357" s="14" t="s">
        <v>826</v>
      </c>
      <c r="F357" s="87" t="s">
        <v>827</v>
      </c>
      <c r="G357" s="14">
        <v>4</v>
      </c>
      <c r="H357" s="17">
        <v>44</v>
      </c>
      <c r="I357" s="17">
        <v>5</v>
      </c>
      <c r="J357" s="17">
        <v>39</v>
      </c>
      <c r="K357" s="36">
        <v>28000</v>
      </c>
      <c r="L357" s="36">
        <v>20000</v>
      </c>
      <c r="M357" s="50"/>
      <c r="N357" s="36">
        <v>27400</v>
      </c>
      <c r="O357" s="36">
        <v>23540.01</v>
      </c>
      <c r="P357" s="36">
        <v>8000</v>
      </c>
      <c r="Q357" s="13">
        <f t="shared" si="30"/>
        <v>62940.01</v>
      </c>
      <c r="R357" s="13">
        <f t="shared" si="31"/>
        <v>15735.0025</v>
      </c>
      <c r="S357" s="13">
        <v>2000</v>
      </c>
      <c r="T357" s="49">
        <f t="shared" si="32"/>
        <v>8235.0025</v>
      </c>
      <c r="U357" s="50"/>
      <c r="V357" s="15" t="s">
        <v>780</v>
      </c>
      <c r="W357" s="37" t="s">
        <v>828</v>
      </c>
      <c r="X357" s="36"/>
      <c r="Y357" s="16"/>
      <c r="Z357" s="16"/>
    </row>
    <row r="358" ht="28" spans="1:26">
      <c r="A358" s="13">
        <v>356</v>
      </c>
      <c r="B358" s="13" t="s">
        <v>27</v>
      </c>
      <c r="C358" s="14" t="s">
        <v>777</v>
      </c>
      <c r="D358" s="14" t="s">
        <v>29</v>
      </c>
      <c r="E358" s="14" t="s">
        <v>829</v>
      </c>
      <c r="F358" s="87" t="s">
        <v>830</v>
      </c>
      <c r="G358" s="14">
        <v>3</v>
      </c>
      <c r="H358" s="17">
        <v>44</v>
      </c>
      <c r="I358" s="17">
        <v>5</v>
      </c>
      <c r="J358" s="17">
        <v>39</v>
      </c>
      <c r="K358" s="36">
        <v>38000</v>
      </c>
      <c r="L358" s="36">
        <v>32000</v>
      </c>
      <c r="M358" s="50"/>
      <c r="N358" s="36">
        <v>33000</v>
      </c>
      <c r="O358" s="36">
        <v>16940.2</v>
      </c>
      <c r="P358" s="36">
        <v>20000</v>
      </c>
      <c r="Q358" s="13">
        <f t="shared" si="30"/>
        <v>61940.2</v>
      </c>
      <c r="R358" s="13">
        <f t="shared" si="31"/>
        <v>20646.7333333333</v>
      </c>
      <c r="S358" s="13"/>
      <c r="T358" s="49">
        <f t="shared" si="32"/>
        <v>7980.06666666667</v>
      </c>
      <c r="U358" s="50"/>
      <c r="V358" s="15" t="s">
        <v>780</v>
      </c>
      <c r="W358" s="37" t="s">
        <v>831</v>
      </c>
      <c r="X358" s="36"/>
      <c r="Y358" s="16"/>
      <c r="Z358" s="16"/>
    </row>
  </sheetData>
  <autoFilter xmlns:etc="http://www.wps.cn/officeDocument/2017/etCustomData" ref="A2:Z358" etc:filterBottomFollowUsedRange="0">
    <filterColumn colId="19">
      <customFilters>
        <customFilter operator="lessThanOrEqual" val="8300"/>
      </customFilters>
    </filterColumn>
    <extLst/>
  </autoFilter>
  <mergeCells count="1">
    <mergeCell ref="A1:Z1"/>
  </mergeCells>
  <conditionalFormatting sqref="E26">
    <cfRule type="duplicateValues" dxfId="0" priority="258"/>
  </conditionalFormatting>
  <conditionalFormatting sqref="F26">
    <cfRule type="duplicateValues" dxfId="0" priority="252"/>
  </conditionalFormatting>
  <conditionalFormatting sqref="E41">
    <cfRule type="duplicateValues" dxfId="0" priority="264"/>
  </conditionalFormatting>
  <conditionalFormatting sqref="E76">
    <cfRule type="duplicateValues" dxfId="0" priority="239"/>
  </conditionalFormatting>
  <conditionalFormatting sqref="F76">
    <cfRule type="duplicateValues" dxfId="0" priority="236"/>
  </conditionalFormatting>
  <conditionalFormatting sqref="W81">
    <cfRule type="duplicateValues" dxfId="1" priority="232"/>
  </conditionalFormatting>
  <conditionalFormatting sqref="W82">
    <cfRule type="duplicateValues" dxfId="1" priority="231"/>
  </conditionalFormatting>
  <conditionalFormatting sqref="W83">
    <cfRule type="duplicateValues" dxfId="1" priority="230"/>
  </conditionalFormatting>
  <conditionalFormatting sqref="W84">
    <cfRule type="duplicateValues" dxfId="1" priority="229"/>
  </conditionalFormatting>
  <conditionalFormatting sqref="W85">
    <cfRule type="duplicateValues" dxfId="1" priority="228"/>
  </conditionalFormatting>
  <conditionalFormatting sqref="W86">
    <cfRule type="duplicateValues" dxfId="1" priority="227"/>
  </conditionalFormatting>
  <conditionalFormatting sqref="W87">
    <cfRule type="duplicateValues" dxfId="1" priority="226"/>
  </conditionalFormatting>
  <conditionalFormatting sqref="W88">
    <cfRule type="duplicateValues" dxfId="1" priority="225"/>
  </conditionalFormatting>
  <conditionalFormatting sqref="W89">
    <cfRule type="duplicateValues" dxfId="1" priority="224"/>
  </conditionalFormatting>
  <conditionalFormatting sqref="W90">
    <cfRule type="duplicateValues" dxfId="1" priority="223"/>
  </conditionalFormatting>
  <conditionalFormatting sqref="V120">
    <cfRule type="duplicateValues" dxfId="0" priority="160"/>
  </conditionalFormatting>
  <conditionalFormatting sqref="W120">
    <cfRule type="duplicateValues" dxfId="0" priority="222"/>
  </conditionalFormatting>
  <conditionalFormatting sqref="V121">
    <cfRule type="duplicateValues" dxfId="0" priority="156"/>
  </conditionalFormatting>
  <conditionalFormatting sqref="W121">
    <cfRule type="duplicateValues" dxfId="0" priority="221"/>
  </conditionalFormatting>
  <conditionalFormatting sqref="V122">
    <cfRule type="duplicateValues" dxfId="0" priority="152"/>
  </conditionalFormatting>
  <conditionalFormatting sqref="W122">
    <cfRule type="duplicateValues" dxfId="0" priority="220"/>
  </conditionalFormatting>
  <conditionalFormatting sqref="V123">
    <cfRule type="duplicateValues" dxfId="0" priority="148"/>
  </conditionalFormatting>
  <conditionalFormatting sqref="W123">
    <cfRule type="duplicateValues" dxfId="0" priority="219"/>
  </conditionalFormatting>
  <conditionalFormatting sqref="V124">
    <cfRule type="duplicateValues" dxfId="0" priority="144"/>
  </conditionalFormatting>
  <conditionalFormatting sqref="W124">
    <cfRule type="duplicateValues" dxfId="0" priority="218"/>
  </conditionalFormatting>
  <conditionalFormatting sqref="V125">
    <cfRule type="duplicateValues" dxfId="0" priority="140"/>
  </conditionalFormatting>
  <conditionalFormatting sqref="W125">
    <cfRule type="duplicateValues" dxfId="0" priority="217"/>
  </conditionalFormatting>
  <conditionalFormatting sqref="V126">
    <cfRule type="duplicateValues" dxfId="0" priority="137"/>
  </conditionalFormatting>
  <conditionalFormatting sqref="W126">
    <cfRule type="duplicateValues" dxfId="0" priority="216"/>
  </conditionalFormatting>
  <conditionalFormatting sqref="V127">
    <cfRule type="duplicateValues" dxfId="0" priority="159"/>
  </conditionalFormatting>
  <conditionalFormatting sqref="W127">
    <cfRule type="duplicateValues" dxfId="0" priority="215"/>
  </conditionalFormatting>
  <conditionalFormatting sqref="V128">
    <cfRule type="duplicateValues" dxfId="0" priority="155"/>
  </conditionalFormatting>
  <conditionalFormatting sqref="W128">
    <cfRule type="duplicateValues" dxfId="0" priority="214"/>
  </conditionalFormatting>
  <conditionalFormatting sqref="V129">
    <cfRule type="duplicateValues" dxfId="0" priority="151"/>
  </conditionalFormatting>
  <conditionalFormatting sqref="W129">
    <cfRule type="duplicateValues" dxfId="0" priority="213"/>
  </conditionalFormatting>
  <conditionalFormatting sqref="V130">
    <cfRule type="duplicateValues" dxfId="0" priority="147"/>
  </conditionalFormatting>
  <conditionalFormatting sqref="W130">
    <cfRule type="duplicateValues" dxfId="0" priority="212"/>
  </conditionalFormatting>
  <conditionalFormatting sqref="V131">
    <cfRule type="duplicateValues" dxfId="0" priority="143"/>
  </conditionalFormatting>
  <conditionalFormatting sqref="W131">
    <cfRule type="duplicateValues" dxfId="0" priority="211"/>
  </conditionalFormatting>
  <conditionalFormatting sqref="V132">
    <cfRule type="duplicateValues" dxfId="0" priority="139"/>
  </conditionalFormatting>
  <conditionalFormatting sqref="W132">
    <cfRule type="duplicateValues" dxfId="0" priority="210"/>
  </conditionalFormatting>
  <conditionalFormatting sqref="V133">
    <cfRule type="duplicateValues" dxfId="0" priority="136"/>
  </conditionalFormatting>
  <conditionalFormatting sqref="W133">
    <cfRule type="duplicateValues" dxfId="0" priority="209"/>
  </conditionalFormatting>
  <conditionalFormatting sqref="V134">
    <cfRule type="duplicateValues" dxfId="0" priority="158"/>
  </conditionalFormatting>
  <conditionalFormatting sqref="W134">
    <cfRule type="duplicateValues" dxfId="0" priority="208"/>
  </conditionalFormatting>
  <conditionalFormatting sqref="V135">
    <cfRule type="duplicateValues" dxfId="0" priority="154"/>
  </conditionalFormatting>
  <conditionalFormatting sqref="W135">
    <cfRule type="duplicateValues" dxfId="0" priority="207"/>
  </conditionalFormatting>
  <conditionalFormatting sqref="V136">
    <cfRule type="duplicateValues" dxfId="0" priority="150"/>
  </conditionalFormatting>
  <conditionalFormatting sqref="W136">
    <cfRule type="duplicateValues" dxfId="0" priority="206"/>
  </conditionalFormatting>
  <conditionalFormatting sqref="V137">
    <cfRule type="duplicateValues" dxfId="0" priority="146"/>
  </conditionalFormatting>
  <conditionalFormatting sqref="W137">
    <cfRule type="duplicateValues" dxfId="0" priority="205"/>
  </conditionalFormatting>
  <conditionalFormatting sqref="V138">
    <cfRule type="duplicateValues" dxfId="0" priority="142"/>
  </conditionalFormatting>
  <conditionalFormatting sqref="W138">
    <cfRule type="duplicateValues" dxfId="0" priority="204"/>
  </conditionalFormatting>
  <conditionalFormatting sqref="V139">
    <cfRule type="duplicateValues" dxfId="0" priority="138"/>
  </conditionalFormatting>
  <conditionalFormatting sqref="W139">
    <cfRule type="duplicateValues" dxfId="0" priority="203"/>
  </conditionalFormatting>
  <conditionalFormatting sqref="V140">
    <cfRule type="duplicateValues" dxfId="0" priority="135"/>
  </conditionalFormatting>
  <conditionalFormatting sqref="W140">
    <cfRule type="duplicateValues" dxfId="0" priority="202"/>
  </conditionalFormatting>
  <conditionalFormatting sqref="V141">
    <cfRule type="duplicateValues" dxfId="0" priority="157"/>
  </conditionalFormatting>
  <conditionalFormatting sqref="W141">
    <cfRule type="duplicateValues" dxfId="0" priority="201"/>
  </conditionalFormatting>
  <conditionalFormatting sqref="V142">
    <cfRule type="duplicateValues" dxfId="0" priority="153"/>
  </conditionalFormatting>
  <conditionalFormatting sqref="W142">
    <cfRule type="duplicateValues" dxfId="0" priority="200"/>
  </conditionalFormatting>
  <conditionalFormatting sqref="V143">
    <cfRule type="duplicateValues" dxfId="0" priority="149"/>
  </conditionalFormatting>
  <conditionalFormatting sqref="W143">
    <cfRule type="duplicateValues" dxfId="0" priority="199"/>
  </conditionalFormatting>
  <conditionalFormatting sqref="V144">
    <cfRule type="duplicateValues" dxfId="0" priority="145"/>
  </conditionalFormatting>
  <conditionalFormatting sqref="W144">
    <cfRule type="duplicateValues" dxfId="0" priority="198"/>
  </conditionalFormatting>
  <conditionalFormatting sqref="V145">
    <cfRule type="duplicateValues" dxfId="0" priority="141"/>
  </conditionalFormatting>
  <conditionalFormatting sqref="W145">
    <cfRule type="duplicateValues" dxfId="0" priority="197"/>
  </conditionalFormatting>
  <conditionalFormatting sqref="V146">
    <cfRule type="duplicateValues" dxfId="0" priority="134"/>
  </conditionalFormatting>
  <conditionalFormatting sqref="W146">
    <cfRule type="duplicateValues" dxfId="0" priority="196"/>
  </conditionalFormatting>
  <conditionalFormatting sqref="V147">
    <cfRule type="duplicateValues" dxfId="0" priority="128"/>
  </conditionalFormatting>
  <conditionalFormatting sqref="W147">
    <cfRule type="duplicateValues" dxfId="0" priority="195"/>
  </conditionalFormatting>
  <conditionalFormatting sqref="V148">
    <cfRule type="duplicateValues" dxfId="0" priority="122"/>
  </conditionalFormatting>
  <conditionalFormatting sqref="W148">
    <cfRule type="duplicateValues" dxfId="0" priority="194"/>
  </conditionalFormatting>
  <conditionalFormatting sqref="V149">
    <cfRule type="duplicateValues" dxfId="0" priority="116"/>
  </conditionalFormatting>
  <conditionalFormatting sqref="W149">
    <cfRule type="duplicateValues" dxfId="0" priority="193"/>
  </conditionalFormatting>
  <conditionalFormatting sqref="V150">
    <cfRule type="duplicateValues" dxfId="0" priority="111"/>
  </conditionalFormatting>
  <conditionalFormatting sqref="W150">
    <cfRule type="duplicateValues" dxfId="0" priority="192"/>
  </conditionalFormatting>
  <conditionalFormatting sqref="V151">
    <cfRule type="duplicateValues" dxfId="0" priority="106"/>
  </conditionalFormatting>
  <conditionalFormatting sqref="W151">
    <cfRule type="duplicateValues" dxfId="0" priority="191"/>
  </conditionalFormatting>
  <conditionalFormatting sqref="V152">
    <cfRule type="duplicateValues" dxfId="0" priority="102"/>
  </conditionalFormatting>
  <conditionalFormatting sqref="W152">
    <cfRule type="duplicateValues" dxfId="0" priority="190"/>
  </conditionalFormatting>
  <conditionalFormatting sqref="V153">
    <cfRule type="duplicateValues" dxfId="0" priority="132"/>
  </conditionalFormatting>
  <conditionalFormatting sqref="W153">
    <cfRule type="duplicateValues" dxfId="0" priority="189"/>
  </conditionalFormatting>
  <conditionalFormatting sqref="V154">
    <cfRule type="duplicateValues" dxfId="0" priority="126"/>
  </conditionalFormatting>
  <conditionalFormatting sqref="W154">
    <cfRule type="duplicateValues" dxfId="0" priority="188"/>
  </conditionalFormatting>
  <conditionalFormatting sqref="V155">
    <cfRule type="duplicateValues" dxfId="0" priority="120"/>
  </conditionalFormatting>
  <conditionalFormatting sqref="W155">
    <cfRule type="duplicateValues" dxfId="0" priority="187"/>
  </conditionalFormatting>
  <conditionalFormatting sqref="V156">
    <cfRule type="duplicateValues" dxfId="0" priority="114"/>
  </conditionalFormatting>
  <conditionalFormatting sqref="W156">
    <cfRule type="duplicateValues" dxfId="0" priority="186"/>
  </conditionalFormatting>
  <conditionalFormatting sqref="V157">
    <cfRule type="duplicateValues" dxfId="0" priority="109"/>
  </conditionalFormatting>
  <conditionalFormatting sqref="W157">
    <cfRule type="duplicateValues" dxfId="0" priority="185"/>
  </conditionalFormatting>
  <conditionalFormatting sqref="V158">
    <cfRule type="duplicateValues" dxfId="0" priority="104"/>
  </conditionalFormatting>
  <conditionalFormatting sqref="W158">
    <cfRule type="duplicateValues" dxfId="0" priority="184"/>
  </conditionalFormatting>
  <conditionalFormatting sqref="V159">
    <cfRule type="duplicateValues" dxfId="0" priority="100"/>
  </conditionalFormatting>
  <conditionalFormatting sqref="W159">
    <cfRule type="duplicateValues" dxfId="0" priority="183"/>
  </conditionalFormatting>
  <conditionalFormatting sqref="V160">
    <cfRule type="duplicateValues" dxfId="0" priority="130"/>
  </conditionalFormatting>
  <conditionalFormatting sqref="W160">
    <cfRule type="duplicateValues" dxfId="0" priority="182"/>
  </conditionalFormatting>
  <conditionalFormatting sqref="V161">
    <cfRule type="duplicateValues" dxfId="0" priority="124"/>
  </conditionalFormatting>
  <conditionalFormatting sqref="W161">
    <cfRule type="duplicateValues" dxfId="0" priority="181"/>
  </conditionalFormatting>
  <conditionalFormatting sqref="V162">
    <cfRule type="duplicateValues" dxfId="0" priority="60"/>
  </conditionalFormatting>
  <conditionalFormatting sqref="W162">
    <cfRule type="duplicateValues" dxfId="0" priority="61"/>
  </conditionalFormatting>
  <conditionalFormatting sqref="V163">
    <cfRule type="duplicateValues" dxfId="0" priority="113"/>
  </conditionalFormatting>
  <conditionalFormatting sqref="W163">
    <cfRule type="duplicateValues" dxfId="0" priority="179"/>
  </conditionalFormatting>
  <conditionalFormatting sqref="V164">
    <cfRule type="duplicateValues" dxfId="0" priority="108"/>
  </conditionalFormatting>
  <conditionalFormatting sqref="W164">
    <cfRule type="duplicateValues" dxfId="0" priority="178"/>
  </conditionalFormatting>
  <conditionalFormatting sqref="V165">
    <cfRule type="duplicateValues" dxfId="0" priority="103"/>
  </conditionalFormatting>
  <conditionalFormatting sqref="W165">
    <cfRule type="duplicateValues" dxfId="0" priority="177"/>
  </conditionalFormatting>
  <conditionalFormatting sqref="V166">
    <cfRule type="duplicateValues" dxfId="0" priority="99"/>
  </conditionalFormatting>
  <conditionalFormatting sqref="W166">
    <cfRule type="duplicateValues" dxfId="0" priority="176"/>
  </conditionalFormatting>
  <conditionalFormatting sqref="V167">
    <cfRule type="duplicateValues" dxfId="0" priority="129"/>
  </conditionalFormatting>
  <conditionalFormatting sqref="W167">
    <cfRule type="duplicateValues" dxfId="0" priority="175"/>
  </conditionalFormatting>
  <conditionalFormatting sqref="V168">
    <cfRule type="duplicateValues" dxfId="0" priority="123"/>
  </conditionalFormatting>
  <conditionalFormatting sqref="W168">
    <cfRule type="duplicateValues" dxfId="0" priority="174"/>
  </conditionalFormatting>
  <conditionalFormatting sqref="V169">
    <cfRule type="duplicateValues" dxfId="0" priority="117"/>
  </conditionalFormatting>
  <conditionalFormatting sqref="W169">
    <cfRule type="duplicateValues" dxfId="0" priority="173"/>
  </conditionalFormatting>
  <conditionalFormatting sqref="V170">
    <cfRule type="duplicateValues" dxfId="0" priority="112"/>
  </conditionalFormatting>
  <conditionalFormatting sqref="W170">
    <cfRule type="duplicateValues" dxfId="0" priority="172"/>
  </conditionalFormatting>
  <conditionalFormatting sqref="V171">
    <cfRule type="duplicateValues" dxfId="0" priority="107"/>
  </conditionalFormatting>
  <conditionalFormatting sqref="W171">
    <cfRule type="duplicateValues" dxfId="0" priority="171"/>
  </conditionalFormatting>
  <conditionalFormatting sqref="V172">
    <cfRule type="duplicateValues" dxfId="0" priority="133"/>
  </conditionalFormatting>
  <conditionalFormatting sqref="W172">
    <cfRule type="duplicateValues" dxfId="0" priority="170"/>
  </conditionalFormatting>
  <conditionalFormatting sqref="V173">
    <cfRule type="duplicateValues" dxfId="0" priority="127"/>
  </conditionalFormatting>
  <conditionalFormatting sqref="W173">
    <cfRule type="duplicateValues" dxfId="0" priority="169"/>
  </conditionalFormatting>
  <conditionalFormatting sqref="V174">
    <cfRule type="duplicateValues" dxfId="0" priority="121"/>
  </conditionalFormatting>
  <conditionalFormatting sqref="W174">
    <cfRule type="duplicateValues" dxfId="0" priority="168"/>
  </conditionalFormatting>
  <conditionalFormatting sqref="V175">
    <cfRule type="duplicateValues" dxfId="0" priority="115"/>
  </conditionalFormatting>
  <conditionalFormatting sqref="W175">
    <cfRule type="duplicateValues" dxfId="0" priority="167"/>
  </conditionalFormatting>
  <conditionalFormatting sqref="V176">
    <cfRule type="duplicateValues" dxfId="0" priority="110"/>
  </conditionalFormatting>
  <conditionalFormatting sqref="W176">
    <cfRule type="duplicateValues" dxfId="0" priority="166"/>
  </conditionalFormatting>
  <conditionalFormatting sqref="V177">
    <cfRule type="duplicateValues" dxfId="0" priority="105"/>
  </conditionalFormatting>
  <conditionalFormatting sqref="W177">
    <cfRule type="duplicateValues" dxfId="0" priority="165"/>
  </conditionalFormatting>
  <conditionalFormatting sqref="V178">
    <cfRule type="duplicateValues" dxfId="0" priority="101"/>
  </conditionalFormatting>
  <conditionalFormatting sqref="W178">
    <cfRule type="duplicateValues" dxfId="0" priority="164"/>
  </conditionalFormatting>
  <conditionalFormatting sqref="V179">
    <cfRule type="duplicateValues" dxfId="0" priority="131"/>
  </conditionalFormatting>
  <conditionalFormatting sqref="W179">
    <cfRule type="duplicateValues" dxfId="0" priority="163"/>
  </conditionalFormatting>
  <conditionalFormatting sqref="V180">
    <cfRule type="duplicateValues" dxfId="0" priority="125"/>
  </conditionalFormatting>
  <conditionalFormatting sqref="W180">
    <cfRule type="duplicateValues" dxfId="0" priority="162"/>
  </conditionalFormatting>
  <conditionalFormatting sqref="V181">
    <cfRule type="duplicateValues" dxfId="0" priority="119"/>
  </conditionalFormatting>
  <conditionalFormatting sqref="W181">
    <cfRule type="duplicateValues" dxfId="0" priority="161"/>
  </conditionalFormatting>
  <conditionalFormatting sqref="W182">
    <cfRule type="duplicateValues" dxfId="1" priority="98"/>
  </conditionalFormatting>
  <conditionalFormatting sqref="W185">
    <cfRule type="duplicateValues" dxfId="1" priority="97"/>
  </conditionalFormatting>
  <conditionalFormatting sqref="W187">
    <cfRule type="duplicateValues" dxfId="1" priority="96"/>
  </conditionalFormatting>
  <conditionalFormatting sqref="W190">
    <cfRule type="duplicateValues" dxfId="1" priority="95"/>
  </conditionalFormatting>
  <conditionalFormatting sqref="W191">
    <cfRule type="duplicateValues" dxfId="1" priority="94"/>
  </conditionalFormatting>
  <conditionalFormatting sqref="W192">
    <cfRule type="duplicateValues" dxfId="1" priority="93"/>
  </conditionalFormatting>
  <conditionalFormatting sqref="W194">
    <cfRule type="duplicateValues" dxfId="1" priority="92"/>
  </conditionalFormatting>
  <conditionalFormatting sqref="W196">
    <cfRule type="duplicateValues" dxfId="1" priority="91"/>
  </conditionalFormatting>
  <conditionalFormatting sqref="W197">
    <cfRule type="duplicateValues" dxfId="1" priority="90"/>
  </conditionalFormatting>
  <conditionalFormatting sqref="W198">
    <cfRule type="duplicateValues" dxfId="1" priority="89"/>
  </conditionalFormatting>
  <conditionalFormatting sqref="W202">
    <cfRule type="duplicateValues" dxfId="1" priority="88"/>
  </conditionalFormatting>
  <conditionalFormatting sqref="W203">
    <cfRule type="duplicateValues" dxfId="1" priority="87"/>
  </conditionalFormatting>
  <conditionalFormatting sqref="W211">
    <cfRule type="duplicateValues" dxfId="1" priority="79"/>
  </conditionalFormatting>
  <conditionalFormatting sqref="W212">
    <cfRule type="duplicateValues" dxfId="1" priority="78"/>
  </conditionalFormatting>
  <conditionalFormatting sqref="W213">
    <cfRule type="duplicateValues" dxfId="1" priority="77"/>
  </conditionalFormatting>
  <conditionalFormatting sqref="W214">
    <cfRule type="duplicateValues" dxfId="1" priority="76"/>
  </conditionalFormatting>
  <conditionalFormatting sqref="W215">
    <cfRule type="expression" dxfId="2" priority="83">
      <formula>AND(COUNTIF($G$5:$G$15,W215)+COUNTIF($G$43:$G$77,W215)+COUNTIF($G$79:$G$214,W215)+COUNTIF($G$216:$G$401,W215)+COUNTIF($G$403:$G$602,W215)+COUNTIF($G$604:$G$642,W215)+COUNTIF($G$644:$G$873,W215)+COUNTIF($G$875:$G$1047,W215)&gt;1,NOT(ISBLANK(W215)))</formula>
    </cfRule>
  </conditionalFormatting>
  <conditionalFormatting sqref="W216">
    <cfRule type="expression" dxfId="2" priority="82">
      <formula>AND(COUNTIF($G$5:$G$15,W216)+COUNTIF($G$43:$G$77,W216)+COUNTIF($G$79:$G$214,W216)+COUNTIF($G$216:$G$401,W216)+COUNTIF($G$403:$G$602,W216)+COUNTIF($G$604:$G$642,W216)+COUNTIF($G$644:$G$873,W216)+COUNTIF($G$875:$G$1047,W216)&gt;1,NOT(ISBLANK(W216)))</formula>
    </cfRule>
  </conditionalFormatting>
  <conditionalFormatting sqref="F217">
    <cfRule type="duplicateValues" dxfId="0" priority="75"/>
  </conditionalFormatting>
  <conditionalFormatting sqref="W217">
    <cfRule type="expression" dxfId="2" priority="81">
      <formula>AND(COUNTIF($G$5:$G$15,W217)+COUNTIF($G$43:$G$77,W217)+COUNTIF($G$79:$G$214,W217)+COUNTIF($G$216:$G$401,W217)+COUNTIF($G$403:$G$602,W217)+COUNTIF($G$604:$G$642,W217)+COUNTIF($G$644:$G$873,W217)+COUNTIF($G$875:$G$1047,W217)&gt;1,NOT(ISBLANK(W217)))</formula>
    </cfRule>
  </conditionalFormatting>
  <conditionalFormatting sqref="W218">
    <cfRule type="expression" dxfId="2" priority="80">
      <formula>AND(COUNTIF($G$5:$G$15,W218)+COUNTIF($G$43:$G$77,W218)+COUNTIF($G$79:$G$214,W218)+COUNTIF($G$216:$G$401,W218)+COUNTIF($G$403:$G$602,W218)+COUNTIF($G$604:$G$642,W218)+COUNTIF($G$644:$G$873,W218)+COUNTIF($G$875:$G$1047,W218)&gt;1,NOT(ISBLANK(W218)))</formula>
    </cfRule>
  </conditionalFormatting>
  <conditionalFormatting sqref="F290">
    <cfRule type="duplicateValues" dxfId="0" priority="29"/>
  </conditionalFormatting>
  <conditionalFormatting sqref="W301">
    <cfRule type="duplicateValues" dxfId="1" priority="30"/>
  </conditionalFormatting>
  <conditionalFormatting sqref="W303">
    <cfRule type="duplicateValues" dxfId="1" priority="1"/>
  </conditionalFormatting>
  <conditionalFormatting sqref="W312">
    <cfRule type="duplicateValues" dxfId="1" priority="28"/>
  </conditionalFormatting>
  <conditionalFormatting sqref="W313">
    <cfRule type="duplicateValues" dxfId="1" priority="27"/>
  </conditionalFormatting>
  <conditionalFormatting sqref="W314">
    <cfRule type="duplicateValues" dxfId="1" priority="26"/>
  </conditionalFormatting>
  <conditionalFormatting sqref="W315">
    <cfRule type="duplicateValues" dxfId="1" priority="25"/>
  </conditionalFormatting>
  <conditionalFormatting sqref="W316">
    <cfRule type="duplicateValues" dxfId="1" priority="24"/>
  </conditionalFormatting>
  <conditionalFormatting sqref="W317">
    <cfRule type="duplicateValues" dxfId="1" priority="23"/>
  </conditionalFormatting>
  <conditionalFormatting sqref="W318">
    <cfRule type="duplicateValues" dxfId="1" priority="22"/>
  </conditionalFormatting>
  <conditionalFormatting sqref="W319">
    <cfRule type="duplicateValues" dxfId="1" priority="21"/>
  </conditionalFormatting>
  <conditionalFormatting sqref="W321">
    <cfRule type="duplicateValues" dxfId="1" priority="20"/>
  </conditionalFormatting>
  <conditionalFormatting sqref="W322">
    <cfRule type="duplicateValues" dxfId="1" priority="19"/>
  </conditionalFormatting>
  <conditionalFormatting sqref="W323">
    <cfRule type="duplicateValues" dxfId="1" priority="18"/>
  </conditionalFormatting>
  <conditionalFormatting sqref="W324">
    <cfRule type="duplicateValues" dxfId="1" priority="17"/>
  </conditionalFormatting>
  <conditionalFormatting sqref="W325">
    <cfRule type="duplicateValues" dxfId="1" priority="16"/>
  </conditionalFormatting>
  <conditionalFormatting sqref="W326">
    <cfRule type="duplicateValues" dxfId="1" priority="15"/>
  </conditionalFormatting>
  <conditionalFormatting sqref="W327">
    <cfRule type="duplicateValues" dxfId="1" priority="14"/>
  </conditionalFormatting>
  <conditionalFormatting sqref="W328">
    <cfRule type="duplicateValues" dxfId="1" priority="13"/>
  </conditionalFormatting>
  <conditionalFormatting sqref="W329">
    <cfRule type="duplicateValues" dxfId="1" priority="12"/>
  </conditionalFormatting>
  <conditionalFormatting sqref="W330">
    <cfRule type="duplicateValues" dxfId="1" priority="11"/>
  </conditionalFormatting>
  <conditionalFormatting sqref="W331">
    <cfRule type="duplicateValues" dxfId="1" priority="10"/>
  </conditionalFormatting>
  <conditionalFormatting sqref="W332">
    <cfRule type="duplicateValues" dxfId="1" priority="9"/>
  </conditionalFormatting>
  <conditionalFormatting sqref="W333">
    <cfRule type="duplicateValues" dxfId="1" priority="8"/>
  </conditionalFormatting>
  <conditionalFormatting sqref="W334">
    <cfRule type="duplicateValues" dxfId="1" priority="7"/>
  </conditionalFormatting>
  <conditionalFormatting sqref="W335">
    <cfRule type="duplicateValues" dxfId="1" priority="6"/>
  </conditionalFormatting>
  <conditionalFormatting sqref="W336">
    <cfRule type="duplicateValues" dxfId="1" priority="5"/>
  </conditionalFormatting>
  <conditionalFormatting sqref="W337">
    <cfRule type="duplicateValues" dxfId="1" priority="4"/>
  </conditionalFormatting>
  <conditionalFormatting sqref="W338">
    <cfRule type="duplicateValues" dxfId="1" priority="3"/>
  </conditionalFormatting>
  <conditionalFormatting sqref="W339">
    <cfRule type="duplicateValues" dxfId="1" priority="2"/>
  </conditionalFormatting>
  <conditionalFormatting sqref="E27:E37">
    <cfRule type="duplicateValues" dxfId="0" priority="259"/>
  </conditionalFormatting>
  <conditionalFormatting sqref="E77:E79">
    <cfRule type="duplicateValues" dxfId="0" priority="235"/>
  </conditionalFormatting>
  <conditionalFormatting sqref="E207:E210">
    <cfRule type="duplicateValues" dxfId="0" priority="64"/>
  </conditionalFormatting>
  <conditionalFormatting sqref="E222:E238">
    <cfRule type="duplicateValues" dxfId="0" priority="68"/>
  </conditionalFormatting>
  <conditionalFormatting sqref="F27:F37">
    <cfRule type="duplicateValues" dxfId="0" priority="255"/>
  </conditionalFormatting>
  <conditionalFormatting sqref="F77:F79">
    <cfRule type="duplicateValues" dxfId="0" priority="233"/>
  </conditionalFormatting>
  <conditionalFormatting sqref="F207:F210">
    <cfRule type="duplicateValues" dxfId="0" priority="62"/>
    <cfRule type="duplicateValues" dxfId="0" priority="63"/>
  </conditionalFormatting>
  <conditionalFormatting sqref="F222:F238">
    <cfRule type="duplicateValues" dxfId="0" priority="65"/>
    <cfRule type="duplicateValues" dxfId="0" priority="66"/>
    <cfRule type="duplicateValues" dxfId="0" priority="67"/>
  </conditionalFormatting>
  <conditionalFormatting sqref="E38:E40 E42">
    <cfRule type="duplicateValues" dxfId="0" priority="265"/>
  </conditionalFormatting>
  <pageMargins left="0.314583333333333" right="0.354166666666667" top="0.393055555555556" bottom="0.196527777777778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279"/>
  <sheetViews>
    <sheetView tabSelected="1" workbookViewId="0">
      <selection activeCell="O3" sqref="O3"/>
    </sheetView>
  </sheetViews>
  <sheetFormatPr defaultColWidth="9" defaultRowHeight="14"/>
  <cols>
    <col min="1" max="1" width="5.25454545454545" style="1" customWidth="1"/>
    <col min="2" max="2" width="6.36363636363636" style="1" customWidth="1"/>
    <col min="3" max="3" width="8.81818181818182" style="1" customWidth="1"/>
    <col min="4" max="4" width="12.8181818181818" style="1" customWidth="1"/>
    <col min="5" max="5" width="6.81818181818182" style="1" customWidth="1"/>
    <col min="6" max="6" width="16.3636363636364" style="1" customWidth="1"/>
    <col min="7" max="7" width="5.45454545454545" style="1" customWidth="1"/>
    <col min="8" max="8" width="6.27272727272727" style="1" customWidth="1"/>
    <col min="9" max="9" width="6.36363636363636" style="1" customWidth="1"/>
    <col min="10" max="10" width="6.18181818181818" style="1" customWidth="1"/>
    <col min="11" max="11" width="6.90909090909091" style="1" customWidth="1"/>
    <col min="12" max="12" width="6.45454545454545" style="1" customWidth="1"/>
    <col min="13" max="13" width="4.90909090909091" style="1" customWidth="1"/>
    <col min="14" max="14" width="5.90909090909091" style="1" customWidth="1"/>
    <col min="15" max="15" width="6.81818181818182" style="1" customWidth="1"/>
    <col min="16" max="16" width="6.63636363636364" style="1" customWidth="1"/>
    <col min="17" max="17" width="8.36363636363636" style="1" customWidth="1"/>
    <col min="18" max="18" width="9.27272727272727" style="1" customWidth="1"/>
    <col min="19" max="19" width="6.27272727272727" style="1" customWidth="1"/>
    <col min="20" max="20" width="13.0909090909091" style="1" customWidth="1"/>
    <col min="21" max="21" width="10.6363636363636" style="1" customWidth="1"/>
    <col min="22" max="22" width="10.2727272727273" style="1" customWidth="1"/>
    <col min="23" max="23" width="11.4545454545455" style="1" customWidth="1"/>
    <col min="24" max="24" width="23.9" style="1" customWidth="1"/>
    <col min="25" max="25" width="10.5363636363636" style="1" customWidth="1"/>
    <col min="26" max="26" width="26.5363636363636" style="1" customWidth="1"/>
    <col min="27" max="16384" width="9" style="1"/>
  </cols>
  <sheetData>
    <row r="1" ht="46" customHeight="1" spans="1:2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3"/>
    </row>
    <row r="2" ht="136" customHeight="1" spans="1:2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34" t="s">
        <v>12</v>
      </c>
      <c r="M2" s="34" t="s">
        <v>13</v>
      </c>
      <c r="N2" s="34" t="s">
        <v>14</v>
      </c>
      <c r="O2" s="34" t="s">
        <v>15</v>
      </c>
      <c r="P2" s="34" t="s">
        <v>16</v>
      </c>
      <c r="Q2" s="34" t="s">
        <v>17</v>
      </c>
      <c r="R2" s="34" t="s">
        <v>18</v>
      </c>
      <c r="S2" s="34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</row>
    <row r="3" s="1" customFormat="1" ht="100" customHeight="1" spans="1:26">
      <c r="A3" s="7">
        <v>1</v>
      </c>
      <c r="B3" s="8" t="s">
        <v>27</v>
      </c>
      <c r="C3" s="9" t="s">
        <v>28</v>
      </c>
      <c r="D3" s="10" t="s">
        <v>29</v>
      </c>
      <c r="E3" s="9" t="s">
        <v>30</v>
      </c>
      <c r="F3" s="127" t="s">
        <v>31</v>
      </c>
      <c r="G3" s="9">
        <v>4</v>
      </c>
      <c r="H3" s="11">
        <v>50.99</v>
      </c>
      <c r="I3" s="11">
        <v>0</v>
      </c>
      <c r="J3" s="11">
        <v>25</v>
      </c>
      <c r="K3" s="9">
        <v>18594</v>
      </c>
      <c r="L3" s="9">
        <v>30000</v>
      </c>
      <c r="M3" s="9">
        <v>0</v>
      </c>
      <c r="N3" s="9">
        <v>16000</v>
      </c>
      <c r="O3" s="9">
        <v>16706.1</v>
      </c>
      <c r="P3" s="9">
        <v>20396</v>
      </c>
      <c r="Q3" s="8">
        <v>42310.1</v>
      </c>
      <c r="R3" s="8">
        <v>10577.525</v>
      </c>
      <c r="S3" s="8">
        <v>0</v>
      </c>
      <c r="T3" s="44">
        <v>5929.025</v>
      </c>
      <c r="U3" s="45">
        <v>45563</v>
      </c>
      <c r="V3" s="46" t="s">
        <v>32</v>
      </c>
      <c r="W3" s="46">
        <v>15934944980</v>
      </c>
      <c r="X3" s="47"/>
      <c r="Y3" s="47"/>
      <c r="Z3" s="47"/>
    </row>
    <row r="4" s="1" customFormat="1" ht="100" customHeight="1" spans="1:26">
      <c r="A4" s="7">
        <v>2</v>
      </c>
      <c r="B4" s="8" t="s">
        <v>27</v>
      </c>
      <c r="C4" s="9" t="s">
        <v>28</v>
      </c>
      <c r="D4" s="10" t="s">
        <v>29</v>
      </c>
      <c r="E4" s="9" t="s">
        <v>33</v>
      </c>
      <c r="F4" s="127" t="s">
        <v>34</v>
      </c>
      <c r="G4" s="9">
        <v>2</v>
      </c>
      <c r="H4" s="11">
        <v>14.4</v>
      </c>
      <c r="I4" s="11">
        <v>0</v>
      </c>
      <c r="J4" s="11">
        <v>14.4</v>
      </c>
      <c r="K4" s="9">
        <v>8640</v>
      </c>
      <c r="L4" s="9">
        <v>10000</v>
      </c>
      <c r="M4" s="9">
        <v>0</v>
      </c>
      <c r="N4" s="9">
        <v>0</v>
      </c>
      <c r="O4" s="9">
        <v>16178.16</v>
      </c>
      <c r="P4" s="9">
        <v>5760</v>
      </c>
      <c r="Q4" s="8">
        <v>20418.16</v>
      </c>
      <c r="R4" s="8">
        <v>10209.08</v>
      </c>
      <c r="S4" s="8">
        <v>0</v>
      </c>
      <c r="T4" s="44">
        <v>5889.08</v>
      </c>
      <c r="U4" s="45">
        <v>45563</v>
      </c>
      <c r="V4" s="46" t="s">
        <v>32</v>
      </c>
      <c r="W4" s="46">
        <v>13644346493</v>
      </c>
      <c r="X4" s="47"/>
      <c r="Y4" s="47"/>
      <c r="Z4" s="47"/>
    </row>
    <row r="5" s="1" customFormat="1" ht="100" customHeight="1" spans="1:26">
      <c r="A5" s="7">
        <v>3</v>
      </c>
      <c r="B5" s="8" t="s">
        <v>27</v>
      </c>
      <c r="C5" s="9" t="s">
        <v>28</v>
      </c>
      <c r="D5" s="10" t="s">
        <v>29</v>
      </c>
      <c r="E5" s="9" t="s">
        <v>35</v>
      </c>
      <c r="F5" s="127" t="s">
        <v>36</v>
      </c>
      <c r="G5" s="9">
        <v>3</v>
      </c>
      <c r="H5" s="11">
        <v>33</v>
      </c>
      <c r="I5" s="11">
        <v>0</v>
      </c>
      <c r="J5" s="11">
        <v>10.5</v>
      </c>
      <c r="K5" s="9">
        <v>6300</v>
      </c>
      <c r="L5" s="9">
        <v>3000</v>
      </c>
      <c r="M5" s="9">
        <v>0</v>
      </c>
      <c r="N5" s="9">
        <v>18000</v>
      </c>
      <c r="O5" s="9">
        <v>18864.13</v>
      </c>
      <c r="P5" s="9">
        <v>13200</v>
      </c>
      <c r="Q5" s="8">
        <v>26664.13</v>
      </c>
      <c r="R5" s="8">
        <v>8888.04333333333</v>
      </c>
      <c r="S5" s="8">
        <v>0</v>
      </c>
      <c r="T5" s="44">
        <v>6788.04333333333</v>
      </c>
      <c r="U5" s="45">
        <v>45563</v>
      </c>
      <c r="V5" s="46" t="s">
        <v>32</v>
      </c>
      <c r="W5" s="46">
        <v>13944430129</v>
      </c>
      <c r="X5" s="47"/>
      <c r="Y5" s="47"/>
      <c r="Z5" s="47"/>
    </row>
    <row r="6" s="1" customFormat="1" ht="100" customHeight="1" spans="1:26">
      <c r="A6" s="7">
        <v>4</v>
      </c>
      <c r="B6" s="8" t="s">
        <v>27</v>
      </c>
      <c r="C6" s="9" t="s">
        <v>28</v>
      </c>
      <c r="D6" s="10" t="s">
        <v>29</v>
      </c>
      <c r="E6" s="9" t="s">
        <v>37</v>
      </c>
      <c r="F6" s="127" t="s">
        <v>38</v>
      </c>
      <c r="G6" s="9">
        <v>2</v>
      </c>
      <c r="H6" s="11">
        <v>36</v>
      </c>
      <c r="I6" s="11">
        <v>0</v>
      </c>
      <c r="J6" s="11">
        <v>13.5</v>
      </c>
      <c r="K6" s="9">
        <v>8100</v>
      </c>
      <c r="L6" s="9">
        <v>4500</v>
      </c>
      <c r="M6" s="9">
        <v>0</v>
      </c>
      <c r="N6" s="9">
        <v>20000</v>
      </c>
      <c r="O6" s="9">
        <v>5349.73</v>
      </c>
      <c r="P6" s="9">
        <v>10400</v>
      </c>
      <c r="Q6" s="8">
        <v>19449.73</v>
      </c>
      <c r="R6" s="8">
        <v>9724.865</v>
      </c>
      <c r="S6" s="8">
        <v>0</v>
      </c>
      <c r="T6" s="44">
        <v>5674.865</v>
      </c>
      <c r="U6" s="45">
        <v>45563</v>
      </c>
      <c r="V6" s="46" t="s">
        <v>32</v>
      </c>
      <c r="W6" s="46">
        <v>14717367545</v>
      </c>
      <c r="X6" s="47"/>
      <c r="Y6" s="47"/>
      <c r="Z6" s="47"/>
    </row>
    <row r="7" s="1" customFormat="1" ht="100" customHeight="1" spans="1:26">
      <c r="A7" s="7">
        <v>5</v>
      </c>
      <c r="B7" s="8" t="s">
        <v>27</v>
      </c>
      <c r="C7" s="9" t="s">
        <v>28</v>
      </c>
      <c r="D7" s="10" t="s">
        <v>29</v>
      </c>
      <c r="E7" s="9" t="s">
        <v>39</v>
      </c>
      <c r="F7" s="127" t="s">
        <v>40</v>
      </c>
      <c r="G7" s="9">
        <v>2</v>
      </c>
      <c r="H7" s="11">
        <v>7.2</v>
      </c>
      <c r="I7" s="11">
        <v>0</v>
      </c>
      <c r="J7" s="11">
        <v>7.2</v>
      </c>
      <c r="K7" s="9">
        <v>4320</v>
      </c>
      <c r="L7" s="9">
        <v>0</v>
      </c>
      <c r="M7" s="9">
        <v>8600</v>
      </c>
      <c r="N7" s="9">
        <v>6500</v>
      </c>
      <c r="O7" s="9">
        <v>9238.91</v>
      </c>
      <c r="P7" s="9">
        <v>6880</v>
      </c>
      <c r="Q7" s="8">
        <v>17458.91</v>
      </c>
      <c r="R7" s="8">
        <v>8729.455</v>
      </c>
      <c r="S7" s="8">
        <v>0</v>
      </c>
      <c r="T7" s="44">
        <v>6569.455</v>
      </c>
      <c r="U7" s="45">
        <v>45563</v>
      </c>
      <c r="V7" s="46" t="s">
        <v>32</v>
      </c>
      <c r="W7" s="46">
        <v>13191540975</v>
      </c>
      <c r="X7" s="47"/>
      <c r="Y7" s="47"/>
      <c r="Z7" s="47"/>
    </row>
    <row r="8" s="1" customFormat="1" ht="100" customHeight="1" spans="1:26">
      <c r="A8" s="7">
        <v>6</v>
      </c>
      <c r="B8" s="8" t="s">
        <v>27</v>
      </c>
      <c r="C8" s="9" t="s">
        <v>28</v>
      </c>
      <c r="D8" s="10" t="s">
        <v>53</v>
      </c>
      <c r="E8" s="9" t="s">
        <v>41</v>
      </c>
      <c r="F8" s="12" t="s">
        <v>832</v>
      </c>
      <c r="G8" s="9">
        <v>4</v>
      </c>
      <c r="H8" s="11">
        <v>21.6</v>
      </c>
      <c r="I8" s="11">
        <v>0</v>
      </c>
      <c r="J8" s="11">
        <v>11.6</v>
      </c>
      <c r="K8" s="35">
        <v>11600</v>
      </c>
      <c r="L8" s="35">
        <v>10000</v>
      </c>
      <c r="M8" s="35">
        <v>0</v>
      </c>
      <c r="N8" s="35">
        <v>17280</v>
      </c>
      <c r="O8" s="35">
        <v>14205.32</v>
      </c>
      <c r="P8" s="35">
        <v>7560</v>
      </c>
      <c r="Q8" s="8">
        <v>33925.32</v>
      </c>
      <c r="R8" s="8">
        <v>8481.33</v>
      </c>
      <c r="S8" s="48">
        <v>4640</v>
      </c>
      <c r="T8" s="44">
        <v>4421.33</v>
      </c>
      <c r="U8" s="45">
        <v>45563</v>
      </c>
      <c r="V8" s="46" t="s">
        <v>32</v>
      </c>
      <c r="W8" s="46">
        <v>15047155610</v>
      </c>
      <c r="X8" s="47"/>
      <c r="Y8" s="47"/>
      <c r="Z8" s="47"/>
    </row>
    <row r="9" s="1" customFormat="1" ht="20" hidden="1" customHeight="1" spans="1:26">
      <c r="A9" s="13">
        <v>7</v>
      </c>
      <c r="B9" s="13" t="s">
        <v>27</v>
      </c>
      <c r="C9" s="14" t="s">
        <v>43</v>
      </c>
      <c r="D9" s="14" t="s">
        <v>29</v>
      </c>
      <c r="E9" s="14" t="s">
        <v>44</v>
      </c>
      <c r="F9" s="119" t="s">
        <v>45</v>
      </c>
      <c r="G9" s="16">
        <v>3</v>
      </c>
      <c r="H9" s="17">
        <v>60</v>
      </c>
      <c r="I9" s="17">
        <v>15</v>
      </c>
      <c r="J9" s="17">
        <v>35</v>
      </c>
      <c r="K9" s="36">
        <v>29000</v>
      </c>
      <c r="L9" s="36">
        <v>0</v>
      </c>
      <c r="M9" s="37" t="s">
        <v>46</v>
      </c>
      <c r="N9" s="36">
        <v>74900</v>
      </c>
      <c r="O9" s="36">
        <v>7390.4</v>
      </c>
      <c r="P9" s="36">
        <v>23700</v>
      </c>
      <c r="Q9" s="13">
        <v>58590.4</v>
      </c>
      <c r="R9" s="13">
        <v>19530.1333333333</v>
      </c>
      <c r="S9" s="13">
        <v>5500</v>
      </c>
      <c r="T9" s="49">
        <v>8030.13333333333</v>
      </c>
      <c r="U9" s="50"/>
      <c r="V9" s="36"/>
      <c r="W9" s="36"/>
      <c r="X9" s="36"/>
      <c r="Y9" s="16"/>
      <c r="Z9" s="16"/>
    </row>
    <row r="10" s="1" customFormat="1" ht="20" hidden="1" customHeight="1" spans="1:26">
      <c r="A10" s="13">
        <v>8</v>
      </c>
      <c r="B10" s="13" t="s">
        <v>27</v>
      </c>
      <c r="C10" s="14" t="s">
        <v>43</v>
      </c>
      <c r="D10" s="14" t="s">
        <v>29</v>
      </c>
      <c r="E10" s="14" t="s">
        <v>47</v>
      </c>
      <c r="F10" s="119" t="s">
        <v>48</v>
      </c>
      <c r="G10" s="16">
        <v>3</v>
      </c>
      <c r="H10" s="17">
        <v>50</v>
      </c>
      <c r="I10" s="17">
        <v>15</v>
      </c>
      <c r="J10" s="17">
        <v>30</v>
      </c>
      <c r="K10" s="36">
        <v>35000</v>
      </c>
      <c r="L10" s="36">
        <v>12100</v>
      </c>
      <c r="M10" s="37" t="s">
        <v>46</v>
      </c>
      <c r="N10" s="36">
        <v>57106.25</v>
      </c>
      <c r="O10" s="36">
        <v>8238.68</v>
      </c>
      <c r="P10" s="36">
        <v>17700</v>
      </c>
      <c r="Q10" s="13">
        <v>59744.93</v>
      </c>
      <c r="R10" s="13">
        <v>19914.9766666667</v>
      </c>
      <c r="S10" s="13">
        <v>0</v>
      </c>
      <c r="T10" s="49">
        <v>8248.31</v>
      </c>
      <c r="U10" s="50"/>
      <c r="V10" s="36"/>
      <c r="W10" s="36"/>
      <c r="X10" s="36"/>
      <c r="Y10" s="16"/>
      <c r="Z10" s="16"/>
    </row>
    <row r="11" s="1" customFormat="1" ht="20" hidden="1" customHeight="1" spans="1:26">
      <c r="A11" s="13">
        <v>9</v>
      </c>
      <c r="B11" s="13" t="s">
        <v>27</v>
      </c>
      <c r="C11" s="14" t="s">
        <v>43</v>
      </c>
      <c r="D11" s="14" t="s">
        <v>29</v>
      </c>
      <c r="E11" s="14" t="s">
        <v>49</v>
      </c>
      <c r="F11" s="119" t="s">
        <v>50</v>
      </c>
      <c r="G11" s="16">
        <v>4</v>
      </c>
      <c r="H11" s="17">
        <v>30</v>
      </c>
      <c r="I11" s="17">
        <v>5</v>
      </c>
      <c r="J11" s="17">
        <v>25</v>
      </c>
      <c r="K11" s="36">
        <v>33500</v>
      </c>
      <c r="L11" s="36">
        <v>32400</v>
      </c>
      <c r="M11" s="37" t="s">
        <v>46</v>
      </c>
      <c r="N11" s="16">
        <v>50200</v>
      </c>
      <c r="O11" s="36">
        <v>4637.44</v>
      </c>
      <c r="P11" s="36">
        <v>13000</v>
      </c>
      <c r="Q11" s="13">
        <v>74237.44</v>
      </c>
      <c r="R11" s="13">
        <v>18559.36</v>
      </c>
      <c r="S11" s="13">
        <v>9500</v>
      </c>
      <c r="T11" s="49">
        <v>7809.36</v>
      </c>
      <c r="U11" s="50"/>
      <c r="V11" s="36"/>
      <c r="W11" s="36"/>
      <c r="X11" s="36"/>
      <c r="Y11" s="16"/>
      <c r="Z11" s="16"/>
    </row>
    <row r="12" s="1" customFormat="1" ht="20" hidden="1" customHeight="1" spans="1:26">
      <c r="A12" s="13">
        <v>10</v>
      </c>
      <c r="B12" s="13" t="s">
        <v>27</v>
      </c>
      <c r="C12" s="14" t="s">
        <v>43</v>
      </c>
      <c r="D12" s="14" t="s">
        <v>29</v>
      </c>
      <c r="E12" s="14" t="s">
        <v>51</v>
      </c>
      <c r="F12" s="119" t="s">
        <v>52</v>
      </c>
      <c r="G12" s="16">
        <v>3</v>
      </c>
      <c r="H12" s="17">
        <v>65</v>
      </c>
      <c r="I12" s="17">
        <v>15</v>
      </c>
      <c r="J12" s="17">
        <v>30</v>
      </c>
      <c r="K12" s="36">
        <v>28500</v>
      </c>
      <c r="L12" s="36">
        <v>30000</v>
      </c>
      <c r="M12" s="37" t="s">
        <v>46</v>
      </c>
      <c r="N12" s="36">
        <v>34850</v>
      </c>
      <c r="O12" s="36">
        <v>5116.94</v>
      </c>
      <c r="P12" s="36">
        <v>10500</v>
      </c>
      <c r="Q12" s="13">
        <v>59466.94</v>
      </c>
      <c r="R12" s="13">
        <v>19822.3133333333</v>
      </c>
      <c r="S12" s="13">
        <v>8000</v>
      </c>
      <c r="T12" s="49">
        <v>7655.64666666667</v>
      </c>
      <c r="U12" s="50"/>
      <c r="V12" s="36"/>
      <c r="W12" s="36"/>
      <c r="X12" s="36"/>
      <c r="Y12" s="16"/>
      <c r="Z12" s="16"/>
    </row>
    <row r="13" s="1" customFormat="1" ht="20" hidden="1" customHeight="1" spans="1:26">
      <c r="A13" s="13">
        <v>11</v>
      </c>
      <c r="B13" s="13" t="s">
        <v>27</v>
      </c>
      <c r="C13" s="14" t="s">
        <v>43</v>
      </c>
      <c r="D13" s="18" t="s">
        <v>53</v>
      </c>
      <c r="E13" s="14" t="s">
        <v>54</v>
      </c>
      <c r="F13" s="119" t="s">
        <v>55</v>
      </c>
      <c r="G13" s="16">
        <v>2</v>
      </c>
      <c r="H13" s="17">
        <v>35</v>
      </c>
      <c r="I13" s="17">
        <v>5</v>
      </c>
      <c r="J13" s="17">
        <v>15</v>
      </c>
      <c r="K13" s="36">
        <v>13000</v>
      </c>
      <c r="L13" s="36">
        <v>4000</v>
      </c>
      <c r="M13" s="37">
        <v>0</v>
      </c>
      <c r="N13" s="36">
        <v>16600</v>
      </c>
      <c r="O13" s="36">
        <v>20295.27</v>
      </c>
      <c r="P13" s="36">
        <v>12360</v>
      </c>
      <c r="Q13" s="13">
        <v>28535.27</v>
      </c>
      <c r="R13" s="13">
        <v>14267.635</v>
      </c>
      <c r="S13" s="13">
        <v>0</v>
      </c>
      <c r="T13" s="49">
        <v>7767.635</v>
      </c>
      <c r="U13" s="50"/>
      <c r="V13" s="36"/>
      <c r="W13" s="36"/>
      <c r="X13" s="36"/>
      <c r="Y13" s="13" t="s">
        <v>56</v>
      </c>
      <c r="Z13" s="16"/>
    </row>
    <row r="14" s="1" customFormat="1" ht="20" hidden="1" customHeight="1" spans="1:26">
      <c r="A14" s="13">
        <v>12</v>
      </c>
      <c r="B14" s="13" t="s">
        <v>27</v>
      </c>
      <c r="C14" s="14" t="s">
        <v>43</v>
      </c>
      <c r="D14" s="18" t="s">
        <v>53</v>
      </c>
      <c r="E14" s="14" t="s">
        <v>57</v>
      </c>
      <c r="F14" s="119" t="s">
        <v>58</v>
      </c>
      <c r="G14" s="16">
        <v>2</v>
      </c>
      <c r="H14" s="17">
        <v>30</v>
      </c>
      <c r="I14" s="17">
        <v>8</v>
      </c>
      <c r="J14" s="17">
        <v>12</v>
      </c>
      <c r="K14" s="36">
        <v>10200</v>
      </c>
      <c r="L14" s="36">
        <v>0</v>
      </c>
      <c r="M14" s="37" t="s">
        <v>46</v>
      </c>
      <c r="N14" s="36">
        <v>21300</v>
      </c>
      <c r="O14" s="36">
        <v>3478.08</v>
      </c>
      <c r="P14" s="36">
        <v>4600</v>
      </c>
      <c r="Q14" s="13">
        <v>20178.08</v>
      </c>
      <c r="R14" s="13">
        <v>10089.04</v>
      </c>
      <c r="S14" s="13">
        <v>0</v>
      </c>
      <c r="T14" s="49">
        <v>4989.04</v>
      </c>
      <c r="U14" s="50"/>
      <c r="V14" s="36"/>
      <c r="W14" s="36"/>
      <c r="X14" s="36"/>
      <c r="Y14" s="13" t="s">
        <v>56</v>
      </c>
      <c r="Z14" s="16"/>
    </row>
    <row r="15" s="1" customFormat="1" ht="20" hidden="1" customHeight="1" spans="1:26">
      <c r="A15" s="13">
        <v>13</v>
      </c>
      <c r="B15" s="13" t="s">
        <v>27</v>
      </c>
      <c r="C15" s="14" t="s">
        <v>43</v>
      </c>
      <c r="D15" s="18" t="s">
        <v>53</v>
      </c>
      <c r="E15" s="14" t="s">
        <v>59</v>
      </c>
      <c r="F15" s="15" t="s">
        <v>60</v>
      </c>
      <c r="G15" s="16">
        <v>3</v>
      </c>
      <c r="H15" s="17">
        <v>20</v>
      </c>
      <c r="I15" s="17">
        <v>4</v>
      </c>
      <c r="J15" s="17">
        <v>15</v>
      </c>
      <c r="K15" s="36">
        <v>20000</v>
      </c>
      <c r="L15" s="36">
        <v>42500</v>
      </c>
      <c r="M15" s="37" t="s">
        <v>46</v>
      </c>
      <c r="N15" s="36">
        <v>13300</v>
      </c>
      <c r="O15" s="36">
        <v>7238.049</v>
      </c>
      <c r="P15" s="36">
        <v>3900</v>
      </c>
      <c r="Q15" s="13">
        <v>59138.049</v>
      </c>
      <c r="R15" s="13">
        <v>19712.683</v>
      </c>
      <c r="S15" s="13">
        <v>18000</v>
      </c>
      <c r="T15" s="49">
        <v>7046.01633333333</v>
      </c>
      <c r="U15" s="50"/>
      <c r="V15" s="36"/>
      <c r="W15" s="36"/>
      <c r="X15" s="36"/>
      <c r="Y15" s="13" t="s">
        <v>56</v>
      </c>
      <c r="Z15" s="16"/>
    </row>
    <row r="16" s="1" customFormat="1" ht="20" hidden="1" customHeight="1" spans="1:26">
      <c r="A16" s="13">
        <v>14</v>
      </c>
      <c r="B16" s="13" t="s">
        <v>27</v>
      </c>
      <c r="C16" s="14" t="s">
        <v>43</v>
      </c>
      <c r="D16" s="18" t="s">
        <v>53</v>
      </c>
      <c r="E16" s="14" t="s">
        <v>61</v>
      </c>
      <c r="F16" s="119" t="s">
        <v>62</v>
      </c>
      <c r="G16" s="16">
        <v>2</v>
      </c>
      <c r="H16" s="17">
        <v>25</v>
      </c>
      <c r="I16" s="17">
        <v>0</v>
      </c>
      <c r="J16" s="17">
        <v>20</v>
      </c>
      <c r="K16" s="36">
        <v>15000</v>
      </c>
      <c r="L16" s="36">
        <v>0</v>
      </c>
      <c r="M16" s="37">
        <v>2000</v>
      </c>
      <c r="N16" s="36">
        <v>17180.25</v>
      </c>
      <c r="O16" s="36">
        <v>13445.36</v>
      </c>
      <c r="P16" s="36">
        <v>2750</v>
      </c>
      <c r="Q16" s="13">
        <v>29875.61</v>
      </c>
      <c r="R16" s="13">
        <v>14937.805</v>
      </c>
      <c r="S16" s="13">
        <v>0</v>
      </c>
      <c r="T16" s="49">
        <v>7437.805</v>
      </c>
      <c r="U16" s="50"/>
      <c r="V16" s="36"/>
      <c r="W16" s="36"/>
      <c r="X16" s="36"/>
      <c r="Y16" s="13" t="s">
        <v>56</v>
      </c>
      <c r="Z16" s="16"/>
    </row>
    <row r="17" s="1" customFormat="1" ht="20" hidden="1" customHeight="1" spans="1:26">
      <c r="A17" s="13">
        <v>15</v>
      </c>
      <c r="B17" s="13" t="s">
        <v>27</v>
      </c>
      <c r="C17" s="16" t="s">
        <v>63</v>
      </c>
      <c r="D17" s="18" t="s">
        <v>66</v>
      </c>
      <c r="E17" s="16" t="s">
        <v>67</v>
      </c>
      <c r="F17" s="19" t="s">
        <v>68</v>
      </c>
      <c r="G17" s="16">
        <v>2</v>
      </c>
      <c r="H17" s="17">
        <v>35</v>
      </c>
      <c r="I17" s="17">
        <v>2.8</v>
      </c>
      <c r="J17" s="17">
        <v>0</v>
      </c>
      <c r="K17" s="17">
        <v>560</v>
      </c>
      <c r="L17" s="27">
        <v>15000</v>
      </c>
      <c r="M17" s="27">
        <v>2988</v>
      </c>
      <c r="N17" s="27">
        <v>5000</v>
      </c>
      <c r="O17" s="27">
        <v>8824</v>
      </c>
      <c r="P17" s="27">
        <v>4000</v>
      </c>
      <c r="Q17" s="13">
        <v>27812</v>
      </c>
      <c r="R17" s="13">
        <v>13906</v>
      </c>
      <c r="S17" s="13">
        <v>40120</v>
      </c>
      <c r="T17" s="49">
        <v>-6434</v>
      </c>
      <c r="U17" s="27"/>
      <c r="V17" s="27"/>
      <c r="W17" s="27"/>
      <c r="X17" s="27"/>
      <c r="Y17" s="13" t="s">
        <v>56</v>
      </c>
      <c r="Z17" s="27"/>
    </row>
    <row r="18" s="1" customFormat="1" ht="20" hidden="1" customHeight="1" spans="1:26">
      <c r="A18" s="13">
        <v>16</v>
      </c>
      <c r="B18" s="13" t="s">
        <v>27</v>
      </c>
      <c r="C18" s="16" t="s">
        <v>63</v>
      </c>
      <c r="D18" s="18" t="s">
        <v>66</v>
      </c>
      <c r="E18" s="16" t="s">
        <v>69</v>
      </c>
      <c r="F18" s="19" t="s">
        <v>70</v>
      </c>
      <c r="G18" s="16">
        <v>2</v>
      </c>
      <c r="H18" s="17">
        <v>40</v>
      </c>
      <c r="I18" s="17">
        <v>3.6</v>
      </c>
      <c r="J18" s="17">
        <v>3.6</v>
      </c>
      <c r="K18" s="27">
        <v>4000</v>
      </c>
      <c r="L18" s="27">
        <v>8000</v>
      </c>
      <c r="M18" s="27">
        <v>14637</v>
      </c>
      <c r="N18" s="27">
        <v>8460</v>
      </c>
      <c r="O18" s="27">
        <v>3495</v>
      </c>
      <c r="P18" s="27">
        <v>24000</v>
      </c>
      <c r="Q18" s="13">
        <v>10592</v>
      </c>
      <c r="R18" s="13">
        <v>7066</v>
      </c>
      <c r="S18" s="13">
        <v>29892</v>
      </c>
      <c r="T18" s="49">
        <v>-11650</v>
      </c>
      <c r="U18" s="27"/>
      <c r="V18" s="27"/>
      <c r="W18" s="27"/>
      <c r="X18" s="27"/>
      <c r="Y18" s="13"/>
      <c r="Z18" s="27"/>
    </row>
    <row r="19" s="1" customFormat="1" ht="20" hidden="1" customHeight="1" spans="1:26">
      <c r="A19" s="13">
        <v>17</v>
      </c>
      <c r="B19" s="13" t="s">
        <v>27</v>
      </c>
      <c r="C19" s="16" t="s">
        <v>63</v>
      </c>
      <c r="D19" s="18" t="s">
        <v>66</v>
      </c>
      <c r="E19" s="16" t="s">
        <v>71</v>
      </c>
      <c r="F19" s="19" t="s">
        <v>72</v>
      </c>
      <c r="G19" s="16">
        <v>4</v>
      </c>
      <c r="H19" s="17">
        <v>30</v>
      </c>
      <c r="I19" s="17">
        <v>5.6</v>
      </c>
      <c r="J19" s="17">
        <v>0</v>
      </c>
      <c r="K19" s="17">
        <v>1200</v>
      </c>
      <c r="L19" s="27">
        <v>36000</v>
      </c>
      <c r="M19" s="27">
        <v>2328</v>
      </c>
      <c r="N19" s="27">
        <v>20328</v>
      </c>
      <c r="O19" s="27">
        <v>5431</v>
      </c>
      <c r="P19" s="27">
        <v>30000</v>
      </c>
      <c r="Q19" s="13">
        <v>34087</v>
      </c>
      <c r="R19" s="13">
        <v>9523</v>
      </c>
      <c r="S19" s="13">
        <v>10158</v>
      </c>
      <c r="T19" s="49">
        <v>5682.25</v>
      </c>
      <c r="U19" s="27"/>
      <c r="V19" s="27"/>
      <c r="W19" s="27"/>
      <c r="X19" s="27"/>
      <c r="Y19" s="13"/>
      <c r="Z19" s="27"/>
    </row>
    <row r="20" s="1" customFormat="1" ht="20" hidden="1" customHeight="1" spans="1:26">
      <c r="A20" s="13">
        <v>18</v>
      </c>
      <c r="B20" s="20" t="s">
        <v>27</v>
      </c>
      <c r="C20" s="21" t="s">
        <v>83</v>
      </c>
      <c r="D20" s="22" t="s">
        <v>53</v>
      </c>
      <c r="E20" s="21" t="s">
        <v>84</v>
      </c>
      <c r="F20" s="23" t="s">
        <v>85</v>
      </c>
      <c r="G20" s="21">
        <v>3</v>
      </c>
      <c r="H20" s="24">
        <v>30</v>
      </c>
      <c r="I20" s="24">
        <v>15</v>
      </c>
      <c r="J20" s="24">
        <v>15</v>
      </c>
      <c r="K20" s="38">
        <v>15000</v>
      </c>
      <c r="L20" s="20">
        <v>0</v>
      </c>
      <c r="M20" s="20">
        <v>0</v>
      </c>
      <c r="N20" s="39">
        <v>30604.8</v>
      </c>
      <c r="O20" s="20">
        <v>21946.32</v>
      </c>
      <c r="P20" s="20">
        <v>15600</v>
      </c>
      <c r="Q20" s="20">
        <v>36951.12</v>
      </c>
      <c r="R20" s="20">
        <v>12317.04</v>
      </c>
      <c r="S20" s="20">
        <v>0</v>
      </c>
      <c r="T20" s="49">
        <v>7317.04</v>
      </c>
      <c r="U20" s="51" t="s">
        <v>86</v>
      </c>
      <c r="V20" s="52">
        <v>13948655163</v>
      </c>
      <c r="W20" s="52">
        <v>18547545379</v>
      </c>
      <c r="X20" s="38"/>
      <c r="Y20" s="20"/>
      <c r="Z20" s="20">
        <v>4500</v>
      </c>
    </row>
    <row r="21" s="1" customFormat="1" ht="20" hidden="1" customHeight="1" spans="1:26">
      <c r="A21" s="13">
        <v>19</v>
      </c>
      <c r="B21" s="20" t="s">
        <v>27</v>
      </c>
      <c r="C21" s="21" t="s">
        <v>83</v>
      </c>
      <c r="D21" s="21" t="s">
        <v>29</v>
      </c>
      <c r="E21" s="21" t="s">
        <v>87</v>
      </c>
      <c r="F21" s="23" t="s">
        <v>88</v>
      </c>
      <c r="G21" s="21">
        <v>3</v>
      </c>
      <c r="H21" s="24">
        <v>45</v>
      </c>
      <c r="I21" s="24">
        <v>22.5</v>
      </c>
      <c r="J21" s="24">
        <v>22.5</v>
      </c>
      <c r="K21" s="38">
        <v>20000</v>
      </c>
      <c r="L21" s="20">
        <v>6000</v>
      </c>
      <c r="M21" s="20">
        <v>4500</v>
      </c>
      <c r="N21" s="39">
        <v>22500</v>
      </c>
      <c r="O21" s="20">
        <v>16062.31</v>
      </c>
      <c r="P21" s="20">
        <v>13500</v>
      </c>
      <c r="Q21" s="20">
        <v>35562.31</v>
      </c>
      <c r="R21" s="20">
        <v>11854.1033333333</v>
      </c>
      <c r="S21" s="20">
        <v>0</v>
      </c>
      <c r="T21" s="49">
        <v>5187.43666666667</v>
      </c>
      <c r="U21" s="51"/>
      <c r="V21" s="52"/>
      <c r="W21" s="52">
        <v>13298078470</v>
      </c>
      <c r="X21" s="38"/>
      <c r="Y21" s="20"/>
      <c r="Z21" s="20">
        <v>6750</v>
      </c>
    </row>
    <row r="22" s="1" customFormat="1" ht="20" hidden="1" customHeight="1" spans="1:26">
      <c r="A22" s="13">
        <v>20</v>
      </c>
      <c r="B22" s="20" t="s">
        <v>27</v>
      </c>
      <c r="C22" s="21" t="s">
        <v>83</v>
      </c>
      <c r="D22" s="21" t="s">
        <v>29</v>
      </c>
      <c r="E22" s="21" t="s">
        <v>89</v>
      </c>
      <c r="F22" s="23" t="s">
        <v>90</v>
      </c>
      <c r="G22" s="21">
        <v>5</v>
      </c>
      <c r="H22" s="24">
        <v>20</v>
      </c>
      <c r="I22" s="24">
        <v>10</v>
      </c>
      <c r="J22" s="24">
        <v>10</v>
      </c>
      <c r="K22" s="38">
        <v>10000</v>
      </c>
      <c r="L22" s="20">
        <v>6000</v>
      </c>
      <c r="M22" s="20">
        <v>0</v>
      </c>
      <c r="N22" s="39">
        <v>42624.6</v>
      </c>
      <c r="O22" s="20">
        <v>15475.61</v>
      </c>
      <c r="P22" s="20">
        <v>17250</v>
      </c>
      <c r="Q22" s="20">
        <v>46850.21</v>
      </c>
      <c r="R22" s="20">
        <v>9370.042</v>
      </c>
      <c r="S22" s="20">
        <v>0</v>
      </c>
      <c r="T22" s="49">
        <v>7370.042</v>
      </c>
      <c r="U22" s="51"/>
      <c r="V22" s="52"/>
      <c r="W22" s="52">
        <v>15848500847</v>
      </c>
      <c r="X22" s="38"/>
      <c r="Y22" s="20"/>
      <c r="Z22" s="20">
        <v>3000</v>
      </c>
    </row>
    <row r="23" s="1" customFormat="1" ht="20" hidden="1" customHeight="1" spans="1:26">
      <c r="A23" s="13">
        <v>21</v>
      </c>
      <c r="B23" s="20" t="s">
        <v>27</v>
      </c>
      <c r="C23" s="21" t="s">
        <v>83</v>
      </c>
      <c r="D23" s="21" t="s">
        <v>29</v>
      </c>
      <c r="E23" s="21" t="s">
        <v>91</v>
      </c>
      <c r="F23" s="23" t="s">
        <v>92</v>
      </c>
      <c r="G23" s="21">
        <v>3</v>
      </c>
      <c r="H23" s="24">
        <v>20</v>
      </c>
      <c r="I23" s="24">
        <v>10</v>
      </c>
      <c r="J23" s="24">
        <v>10</v>
      </c>
      <c r="K23" s="38">
        <v>10000</v>
      </c>
      <c r="L23" s="20">
        <v>10000</v>
      </c>
      <c r="M23" s="20">
        <v>0</v>
      </c>
      <c r="N23" s="39">
        <v>15000</v>
      </c>
      <c r="O23" s="20">
        <v>8955.19</v>
      </c>
      <c r="P23" s="20">
        <v>6000</v>
      </c>
      <c r="Q23" s="20">
        <v>27955.19</v>
      </c>
      <c r="R23" s="20">
        <v>9318.39666666667</v>
      </c>
      <c r="S23" s="20">
        <v>0</v>
      </c>
      <c r="T23" s="49">
        <v>5985.06333333333</v>
      </c>
      <c r="U23" s="51"/>
      <c r="V23" s="52"/>
      <c r="W23" s="52">
        <v>15004989982</v>
      </c>
      <c r="X23" s="38"/>
      <c r="Y23" s="20"/>
      <c r="Z23" s="20">
        <v>3000</v>
      </c>
    </row>
    <row r="24" s="1" customFormat="1" ht="20" hidden="1" customHeight="1" spans="1:26">
      <c r="A24" s="13">
        <v>22</v>
      </c>
      <c r="B24" s="20" t="s">
        <v>27</v>
      </c>
      <c r="C24" s="21" t="s">
        <v>83</v>
      </c>
      <c r="D24" s="21" t="s">
        <v>29</v>
      </c>
      <c r="E24" s="21" t="s">
        <v>93</v>
      </c>
      <c r="F24" s="23" t="s">
        <v>94</v>
      </c>
      <c r="G24" s="21">
        <v>2</v>
      </c>
      <c r="H24" s="24">
        <v>9</v>
      </c>
      <c r="I24" s="24">
        <v>4.5</v>
      </c>
      <c r="J24" s="24">
        <v>4.5</v>
      </c>
      <c r="K24" s="38">
        <v>5000</v>
      </c>
      <c r="L24" s="20">
        <v>0</v>
      </c>
      <c r="M24" s="20">
        <v>0</v>
      </c>
      <c r="N24" s="39">
        <v>5400</v>
      </c>
      <c r="O24" s="20">
        <v>16255.19</v>
      </c>
      <c r="P24" s="20">
        <v>2700</v>
      </c>
      <c r="Q24" s="20">
        <v>18955.19</v>
      </c>
      <c r="R24" s="20">
        <v>9477.595</v>
      </c>
      <c r="S24" s="20">
        <v>0</v>
      </c>
      <c r="T24" s="49">
        <v>6977.595</v>
      </c>
      <c r="U24" s="51"/>
      <c r="V24" s="52"/>
      <c r="W24" s="52">
        <v>15947794374</v>
      </c>
      <c r="X24" s="38"/>
      <c r="Y24" s="20"/>
      <c r="Z24" s="20">
        <v>1350</v>
      </c>
    </row>
    <row r="25" s="1" customFormat="1" ht="20" hidden="1" customHeight="1" spans="1:26">
      <c r="A25" s="13">
        <v>23</v>
      </c>
      <c r="B25" s="20" t="s">
        <v>27</v>
      </c>
      <c r="C25" s="21" t="s">
        <v>83</v>
      </c>
      <c r="D25" s="21" t="s">
        <v>29</v>
      </c>
      <c r="E25" s="21" t="s">
        <v>95</v>
      </c>
      <c r="F25" s="23" t="s">
        <v>96</v>
      </c>
      <c r="G25" s="21">
        <v>6</v>
      </c>
      <c r="H25" s="24">
        <v>21</v>
      </c>
      <c r="I25" s="24">
        <v>10.5</v>
      </c>
      <c r="J25" s="24">
        <v>10.5</v>
      </c>
      <c r="K25" s="38">
        <v>10000</v>
      </c>
      <c r="L25" s="20">
        <v>35000</v>
      </c>
      <c r="M25" s="20">
        <v>0</v>
      </c>
      <c r="N25" s="39">
        <v>21000</v>
      </c>
      <c r="O25" s="20">
        <v>13326.3</v>
      </c>
      <c r="P25" s="20">
        <v>13000</v>
      </c>
      <c r="Q25" s="20">
        <v>56326.3</v>
      </c>
      <c r="R25" s="20">
        <v>9387.71666666667</v>
      </c>
      <c r="S25" s="20">
        <v>0</v>
      </c>
      <c r="T25" s="49">
        <v>7721.05</v>
      </c>
      <c r="U25" s="51"/>
      <c r="V25" s="52"/>
      <c r="W25" s="52">
        <v>13224762538</v>
      </c>
      <c r="X25" s="38"/>
      <c r="Y25" s="20"/>
      <c r="Z25" s="20">
        <v>4500</v>
      </c>
    </row>
    <row r="26" s="1" customFormat="1" ht="20" hidden="1" customHeight="1" spans="1:26">
      <c r="A26" s="13">
        <v>24</v>
      </c>
      <c r="B26" s="20" t="s">
        <v>27</v>
      </c>
      <c r="C26" s="21" t="s">
        <v>83</v>
      </c>
      <c r="D26" s="21" t="s">
        <v>29</v>
      </c>
      <c r="E26" s="21" t="s">
        <v>97</v>
      </c>
      <c r="F26" s="23" t="s">
        <v>98</v>
      </c>
      <c r="G26" s="21">
        <v>4</v>
      </c>
      <c r="H26" s="24">
        <v>15</v>
      </c>
      <c r="I26" s="24">
        <v>7.5</v>
      </c>
      <c r="J26" s="24">
        <v>7.5</v>
      </c>
      <c r="K26" s="38">
        <v>7500</v>
      </c>
      <c r="L26" s="20">
        <v>0</v>
      </c>
      <c r="M26" s="20">
        <v>0</v>
      </c>
      <c r="N26" s="39">
        <v>25900</v>
      </c>
      <c r="O26" s="20">
        <v>27492.42</v>
      </c>
      <c r="P26" s="20">
        <v>17000</v>
      </c>
      <c r="Q26" s="20">
        <v>36392.42</v>
      </c>
      <c r="R26" s="20">
        <v>9098.105</v>
      </c>
      <c r="S26" s="20">
        <v>0</v>
      </c>
      <c r="T26" s="49">
        <v>7223.105</v>
      </c>
      <c r="U26" s="51"/>
      <c r="V26" s="52"/>
      <c r="W26" s="52">
        <v>13634754030</v>
      </c>
      <c r="X26" s="38"/>
      <c r="Y26" s="20"/>
      <c r="Z26" s="20">
        <v>2250</v>
      </c>
    </row>
    <row r="27" s="1" customFormat="1" ht="20" hidden="1" customHeight="1" spans="1:26">
      <c r="A27" s="13">
        <v>25</v>
      </c>
      <c r="B27" s="20" t="s">
        <v>27</v>
      </c>
      <c r="C27" s="21" t="s">
        <v>83</v>
      </c>
      <c r="D27" s="21" t="s">
        <v>29</v>
      </c>
      <c r="E27" s="21" t="s">
        <v>99</v>
      </c>
      <c r="F27" s="23" t="s">
        <v>100</v>
      </c>
      <c r="G27" s="21">
        <v>6</v>
      </c>
      <c r="H27" s="24">
        <v>30</v>
      </c>
      <c r="I27" s="24">
        <v>15</v>
      </c>
      <c r="J27" s="24">
        <v>15</v>
      </c>
      <c r="K27" s="38">
        <v>15000</v>
      </c>
      <c r="L27" s="20">
        <v>25000</v>
      </c>
      <c r="M27" s="20">
        <v>0</v>
      </c>
      <c r="N27" s="39">
        <v>20984</v>
      </c>
      <c r="O27" s="20">
        <v>30436.15</v>
      </c>
      <c r="P27" s="20">
        <v>12240</v>
      </c>
      <c r="Q27" s="20">
        <v>64180.15</v>
      </c>
      <c r="R27" s="20">
        <v>10696.6916666667</v>
      </c>
      <c r="S27" s="20">
        <v>0</v>
      </c>
      <c r="T27" s="49">
        <v>8196.69166666667</v>
      </c>
      <c r="U27" s="51"/>
      <c r="V27" s="52"/>
      <c r="W27" s="52">
        <v>13847955961</v>
      </c>
      <c r="X27" s="38"/>
      <c r="Y27" s="20"/>
      <c r="Z27" s="20">
        <v>4500</v>
      </c>
    </row>
    <row r="28" s="1" customFormat="1" ht="20" hidden="1" customHeight="1" spans="1:26">
      <c r="A28" s="13">
        <v>26</v>
      </c>
      <c r="B28" s="20" t="s">
        <v>27</v>
      </c>
      <c r="C28" s="21" t="s">
        <v>83</v>
      </c>
      <c r="D28" s="21" t="s">
        <v>29</v>
      </c>
      <c r="E28" s="21" t="s">
        <v>101</v>
      </c>
      <c r="F28" s="23" t="s">
        <v>102</v>
      </c>
      <c r="G28" s="21">
        <v>4</v>
      </c>
      <c r="H28" s="24">
        <v>10</v>
      </c>
      <c r="I28" s="24">
        <v>5</v>
      </c>
      <c r="J28" s="24">
        <v>5</v>
      </c>
      <c r="K28" s="38">
        <v>10000</v>
      </c>
      <c r="L28" s="20">
        <v>10000</v>
      </c>
      <c r="M28" s="20">
        <v>4000</v>
      </c>
      <c r="N28" s="39">
        <v>8000</v>
      </c>
      <c r="O28" s="20">
        <v>23965.29</v>
      </c>
      <c r="P28" s="20">
        <v>3000</v>
      </c>
      <c r="Q28" s="20">
        <v>42965.29</v>
      </c>
      <c r="R28" s="20">
        <v>10741.3225</v>
      </c>
      <c r="S28" s="20">
        <v>0</v>
      </c>
      <c r="T28" s="49">
        <v>8241.3225</v>
      </c>
      <c r="U28" s="51"/>
      <c r="V28" s="52"/>
      <c r="W28" s="52">
        <v>15848570451</v>
      </c>
      <c r="X28" s="38"/>
      <c r="Y28" s="20"/>
      <c r="Z28" s="20">
        <v>1500</v>
      </c>
    </row>
    <row r="29" s="1" customFormat="1" ht="20" hidden="1" customHeight="1" spans="1:26">
      <c r="A29" s="13">
        <v>27</v>
      </c>
      <c r="B29" s="20" t="s">
        <v>27</v>
      </c>
      <c r="C29" s="21" t="s">
        <v>83</v>
      </c>
      <c r="D29" s="21" t="s">
        <v>29</v>
      </c>
      <c r="E29" s="21" t="s">
        <v>103</v>
      </c>
      <c r="F29" s="23" t="s">
        <v>104</v>
      </c>
      <c r="G29" s="21">
        <v>2</v>
      </c>
      <c r="H29" s="24">
        <v>30</v>
      </c>
      <c r="I29" s="24">
        <v>15</v>
      </c>
      <c r="J29" s="24">
        <v>15</v>
      </c>
      <c r="K29" s="38">
        <v>13000</v>
      </c>
      <c r="L29" s="20">
        <v>0</v>
      </c>
      <c r="M29" s="20">
        <v>0</v>
      </c>
      <c r="N29" s="39">
        <v>8000</v>
      </c>
      <c r="O29" s="20">
        <v>29684.25</v>
      </c>
      <c r="P29" s="20">
        <v>9000</v>
      </c>
      <c r="Q29" s="20">
        <v>28684.25</v>
      </c>
      <c r="R29" s="20">
        <v>14342.125</v>
      </c>
      <c r="S29" s="20">
        <v>0</v>
      </c>
      <c r="T29" s="49">
        <v>7842.125</v>
      </c>
      <c r="U29" s="51"/>
      <c r="V29" s="52"/>
      <c r="W29" s="52">
        <v>15947438017</v>
      </c>
      <c r="X29" s="38"/>
      <c r="Y29" s="20"/>
      <c r="Z29" s="20">
        <v>4500</v>
      </c>
    </row>
    <row r="30" s="1" customFormat="1" ht="20" hidden="1" customHeight="1" spans="1:26">
      <c r="A30" s="13">
        <v>28</v>
      </c>
      <c r="B30" s="20" t="s">
        <v>27</v>
      </c>
      <c r="C30" s="21" t="s">
        <v>83</v>
      </c>
      <c r="D30" s="21" t="s">
        <v>29</v>
      </c>
      <c r="E30" s="21" t="s">
        <v>105</v>
      </c>
      <c r="F30" s="23" t="s">
        <v>106</v>
      </c>
      <c r="G30" s="21">
        <v>4</v>
      </c>
      <c r="H30" s="24">
        <v>28</v>
      </c>
      <c r="I30" s="24">
        <v>14</v>
      </c>
      <c r="J30" s="24">
        <v>14</v>
      </c>
      <c r="K30" s="38">
        <v>15000</v>
      </c>
      <c r="L30" s="20">
        <v>0</v>
      </c>
      <c r="M30" s="20">
        <v>0</v>
      </c>
      <c r="N30" s="39">
        <v>25600</v>
      </c>
      <c r="O30" s="20">
        <v>36016.48</v>
      </c>
      <c r="P30" s="20">
        <v>14400</v>
      </c>
      <c r="Q30" s="20">
        <v>47216.48</v>
      </c>
      <c r="R30" s="20">
        <v>11804.12</v>
      </c>
      <c r="S30" s="20">
        <v>0</v>
      </c>
      <c r="T30" s="49">
        <v>8054.12</v>
      </c>
      <c r="U30" s="51"/>
      <c r="V30" s="52"/>
      <c r="W30" s="52">
        <v>18204989561</v>
      </c>
      <c r="X30" s="38"/>
      <c r="Y30" s="20"/>
      <c r="Z30" s="20">
        <v>4200</v>
      </c>
    </row>
    <row r="31" s="1" customFormat="1" ht="20" hidden="1" customHeight="1" spans="1:26">
      <c r="A31" s="13">
        <v>29</v>
      </c>
      <c r="B31" s="20" t="s">
        <v>27</v>
      </c>
      <c r="C31" s="21" t="s">
        <v>83</v>
      </c>
      <c r="D31" s="21" t="s">
        <v>29</v>
      </c>
      <c r="E31" s="21" t="s">
        <v>107</v>
      </c>
      <c r="F31" s="23" t="s">
        <v>108</v>
      </c>
      <c r="G31" s="21">
        <v>3</v>
      </c>
      <c r="H31" s="24">
        <v>15</v>
      </c>
      <c r="I31" s="24">
        <v>7.5</v>
      </c>
      <c r="J31" s="24">
        <v>7.5</v>
      </c>
      <c r="K31" s="38">
        <v>7500</v>
      </c>
      <c r="L31" s="20">
        <v>0</v>
      </c>
      <c r="M31" s="20">
        <v>0</v>
      </c>
      <c r="N31" s="39">
        <v>10922.4</v>
      </c>
      <c r="O31" s="20">
        <v>22556.74</v>
      </c>
      <c r="P31" s="20">
        <v>4500</v>
      </c>
      <c r="Q31" s="20">
        <v>28979.14</v>
      </c>
      <c r="R31" s="20">
        <v>9659.71333333333</v>
      </c>
      <c r="S31" s="20">
        <v>0</v>
      </c>
      <c r="T31" s="49">
        <v>7159.71333333333</v>
      </c>
      <c r="U31" s="51"/>
      <c r="V31" s="52"/>
      <c r="W31" s="52">
        <v>13504742996</v>
      </c>
      <c r="X31" s="38"/>
      <c r="Y31" s="20"/>
      <c r="Z31" s="20">
        <v>2250</v>
      </c>
    </row>
    <row r="32" s="1" customFormat="1" ht="20" hidden="1" customHeight="1" spans="1:26">
      <c r="A32" s="13">
        <v>30</v>
      </c>
      <c r="B32" s="13" t="s">
        <v>27</v>
      </c>
      <c r="C32" s="14" t="s">
        <v>109</v>
      </c>
      <c r="D32" s="25" t="s">
        <v>53</v>
      </c>
      <c r="E32" s="14" t="s">
        <v>110</v>
      </c>
      <c r="F32" s="26" t="s">
        <v>111</v>
      </c>
      <c r="G32" s="14">
        <v>2</v>
      </c>
      <c r="H32" s="17">
        <v>14.6</v>
      </c>
      <c r="I32" s="17">
        <v>6.8</v>
      </c>
      <c r="J32" s="17">
        <v>7.8</v>
      </c>
      <c r="K32" s="36">
        <v>7800</v>
      </c>
      <c r="L32" s="13"/>
      <c r="M32" s="13"/>
      <c r="N32" s="40">
        <v>13840</v>
      </c>
      <c r="O32" s="13">
        <v>24348.38</v>
      </c>
      <c r="P32" s="13">
        <v>5840</v>
      </c>
      <c r="Q32" s="13">
        <v>32348.38</v>
      </c>
      <c r="R32" s="13">
        <v>16174.19</v>
      </c>
      <c r="S32" s="13">
        <v>8000</v>
      </c>
      <c r="T32" s="49">
        <v>8274.19</v>
      </c>
      <c r="U32" s="50"/>
      <c r="V32" s="53">
        <v>13620776957</v>
      </c>
      <c r="W32" s="53">
        <v>15147593066</v>
      </c>
      <c r="X32" s="36"/>
      <c r="Y32" s="13"/>
      <c r="Z32" s="16"/>
    </row>
    <row r="33" s="1" customFormat="1" ht="20" hidden="1" customHeight="1" spans="1:26">
      <c r="A33" s="13">
        <v>31</v>
      </c>
      <c r="B33" s="13" t="s">
        <v>27</v>
      </c>
      <c r="C33" s="14" t="s">
        <v>109</v>
      </c>
      <c r="D33" s="25" t="s">
        <v>53</v>
      </c>
      <c r="E33" s="14" t="s">
        <v>112</v>
      </c>
      <c r="F33" s="26" t="s">
        <v>113</v>
      </c>
      <c r="G33" s="14">
        <v>3</v>
      </c>
      <c r="H33" s="17">
        <v>54</v>
      </c>
      <c r="I33" s="17">
        <v>18.9</v>
      </c>
      <c r="J33" s="17">
        <v>35.1</v>
      </c>
      <c r="K33" s="36">
        <v>24570</v>
      </c>
      <c r="L33" s="13">
        <v>1500</v>
      </c>
      <c r="M33" s="13"/>
      <c r="N33" s="40">
        <v>37575</v>
      </c>
      <c r="O33" s="13">
        <v>31183.2</v>
      </c>
      <c r="P33" s="13">
        <v>17520</v>
      </c>
      <c r="Q33" s="13">
        <v>52738.2</v>
      </c>
      <c r="R33" s="13">
        <v>17579.4</v>
      </c>
      <c r="S33" s="13">
        <v>5000</v>
      </c>
      <c r="T33" s="49">
        <v>7722.73333333333</v>
      </c>
      <c r="U33" s="50"/>
      <c r="V33" s="53">
        <v>13620776957</v>
      </c>
      <c r="W33" s="53">
        <v>15540511288</v>
      </c>
      <c r="X33" s="36"/>
      <c r="Y33" s="13"/>
      <c r="Z33" s="16"/>
    </row>
    <row r="34" s="1" customFormat="1" ht="20" hidden="1" customHeight="1" spans="1:26">
      <c r="A34" s="13">
        <v>32</v>
      </c>
      <c r="B34" s="13" t="s">
        <v>27</v>
      </c>
      <c r="C34" s="14" t="s">
        <v>109</v>
      </c>
      <c r="D34" s="25" t="s">
        <v>114</v>
      </c>
      <c r="E34" s="14" t="s">
        <v>115</v>
      </c>
      <c r="F34" s="26" t="s">
        <v>116</v>
      </c>
      <c r="G34" s="14">
        <v>2</v>
      </c>
      <c r="H34" s="17">
        <v>30</v>
      </c>
      <c r="I34" s="17">
        <v>10.5</v>
      </c>
      <c r="J34" s="17">
        <v>19.5</v>
      </c>
      <c r="K34" s="36">
        <v>27300</v>
      </c>
      <c r="L34" s="13"/>
      <c r="M34" s="13"/>
      <c r="N34" s="40">
        <v>56760</v>
      </c>
      <c r="O34" s="13">
        <v>23386.17</v>
      </c>
      <c r="P34" s="13">
        <v>26000</v>
      </c>
      <c r="Q34" s="13">
        <v>54146.17</v>
      </c>
      <c r="R34" s="13">
        <v>27073.085</v>
      </c>
      <c r="S34" s="13">
        <v>11000</v>
      </c>
      <c r="T34" s="49">
        <v>7923.085</v>
      </c>
      <c r="U34" s="50"/>
      <c r="V34" s="53">
        <v>13620776957</v>
      </c>
      <c r="W34" s="53">
        <v>13630973441</v>
      </c>
      <c r="X34" s="36"/>
      <c r="Y34" s="13"/>
      <c r="Z34" s="16"/>
    </row>
    <row r="35" s="1" customFormat="1" ht="20" hidden="1" customHeight="1" spans="1:26">
      <c r="A35" s="13">
        <v>33</v>
      </c>
      <c r="B35" s="13" t="s">
        <v>27</v>
      </c>
      <c r="C35" s="14" t="s">
        <v>109</v>
      </c>
      <c r="D35" s="25" t="s">
        <v>114</v>
      </c>
      <c r="E35" s="14" t="s">
        <v>117</v>
      </c>
      <c r="F35" s="26" t="s">
        <v>118</v>
      </c>
      <c r="G35" s="14">
        <v>2</v>
      </c>
      <c r="H35" s="17">
        <v>30</v>
      </c>
      <c r="I35" s="17">
        <v>10.5</v>
      </c>
      <c r="J35" s="17">
        <v>19.5</v>
      </c>
      <c r="K35" s="13">
        <v>49500</v>
      </c>
      <c r="L35" s="13">
        <v>35000</v>
      </c>
      <c r="M35" s="13"/>
      <c r="N35" s="40">
        <v>20440</v>
      </c>
      <c r="O35" s="13">
        <v>21882.1</v>
      </c>
      <c r="P35" s="13">
        <v>11680</v>
      </c>
      <c r="Q35" s="13">
        <v>65642.1</v>
      </c>
      <c r="R35" s="13">
        <v>32821.05</v>
      </c>
      <c r="S35" s="13">
        <v>0</v>
      </c>
      <c r="T35" s="49">
        <v>8071.05</v>
      </c>
      <c r="U35" s="50"/>
      <c r="V35" s="53">
        <v>13620776957</v>
      </c>
      <c r="W35" s="53">
        <v>15590692076</v>
      </c>
      <c r="X35" s="36"/>
      <c r="Y35" s="13"/>
      <c r="Z35" s="16"/>
    </row>
    <row r="36" s="1" customFormat="1" ht="20" hidden="1" customHeight="1" spans="1:26">
      <c r="A36" s="13">
        <v>34</v>
      </c>
      <c r="B36" s="13" t="s">
        <v>27</v>
      </c>
      <c r="C36" s="14" t="s">
        <v>109</v>
      </c>
      <c r="D36" s="14" t="s">
        <v>29</v>
      </c>
      <c r="E36" s="14" t="s">
        <v>119</v>
      </c>
      <c r="F36" s="26" t="s">
        <v>120</v>
      </c>
      <c r="G36" s="14">
        <v>4</v>
      </c>
      <c r="H36" s="17">
        <v>50</v>
      </c>
      <c r="I36" s="17">
        <v>17.5</v>
      </c>
      <c r="J36" s="17">
        <v>32.5</v>
      </c>
      <c r="K36" s="36">
        <v>53625</v>
      </c>
      <c r="L36" s="13">
        <v>35000</v>
      </c>
      <c r="M36" s="13"/>
      <c r="N36" s="40">
        <v>38475</v>
      </c>
      <c r="O36" s="13">
        <v>40398.92</v>
      </c>
      <c r="P36" s="13">
        <v>18320</v>
      </c>
      <c r="Q36" s="13">
        <v>95553.92</v>
      </c>
      <c r="R36" s="13">
        <v>23888.48</v>
      </c>
      <c r="S36" s="36">
        <v>10000</v>
      </c>
      <c r="T36" s="49">
        <v>7982.23</v>
      </c>
      <c r="U36" s="50"/>
      <c r="V36" s="53">
        <v>13620776957</v>
      </c>
      <c r="W36" s="53">
        <v>13630977376</v>
      </c>
      <c r="X36" s="36"/>
      <c r="Y36" s="13"/>
      <c r="Z36" s="16"/>
    </row>
    <row r="37" s="1" customFormat="1" hidden="1" spans="1:26">
      <c r="A37" s="13">
        <v>35</v>
      </c>
      <c r="B37" s="13" t="s">
        <v>27</v>
      </c>
      <c r="C37" s="14" t="s">
        <v>158</v>
      </c>
      <c r="D37" s="14" t="s">
        <v>29</v>
      </c>
      <c r="E37" s="14" t="s">
        <v>159</v>
      </c>
      <c r="F37" s="120" t="s">
        <v>160</v>
      </c>
      <c r="G37" s="14">
        <v>4</v>
      </c>
      <c r="H37" s="16">
        <v>75</v>
      </c>
      <c r="I37" s="16">
        <v>16.5</v>
      </c>
      <c r="J37" s="16">
        <v>30</v>
      </c>
      <c r="K37" s="13">
        <v>42600</v>
      </c>
      <c r="L37" s="27">
        <v>15500</v>
      </c>
      <c r="M37" s="27"/>
      <c r="N37" s="27">
        <v>74200</v>
      </c>
      <c r="O37" s="27">
        <v>18380.72</v>
      </c>
      <c r="P37" s="27">
        <v>33000</v>
      </c>
      <c r="Q37" s="13">
        <v>75080.72</v>
      </c>
      <c r="R37" s="13">
        <v>18770.18</v>
      </c>
      <c r="S37" s="13">
        <v>0</v>
      </c>
      <c r="T37" s="49">
        <v>8120.18</v>
      </c>
      <c r="U37" s="27"/>
      <c r="V37" s="27">
        <v>15947783482</v>
      </c>
      <c r="W37" s="27">
        <v>13947599087</v>
      </c>
      <c r="X37" s="27"/>
      <c r="Y37" s="27"/>
      <c r="Z37" s="27"/>
    </row>
    <row r="38" s="1" customFormat="1" hidden="1" spans="1:26">
      <c r="A38" s="13">
        <v>36</v>
      </c>
      <c r="B38" s="13" t="s">
        <v>27</v>
      </c>
      <c r="C38" s="14" t="s">
        <v>158</v>
      </c>
      <c r="D38" s="14" t="s">
        <v>29</v>
      </c>
      <c r="E38" s="14" t="s">
        <v>161</v>
      </c>
      <c r="F38" s="28" t="s">
        <v>162</v>
      </c>
      <c r="G38" s="14">
        <v>2</v>
      </c>
      <c r="H38" s="16">
        <v>45</v>
      </c>
      <c r="I38" s="16">
        <v>6</v>
      </c>
      <c r="J38" s="16">
        <v>9</v>
      </c>
      <c r="K38" s="13">
        <v>13200</v>
      </c>
      <c r="L38" s="27">
        <v>3000</v>
      </c>
      <c r="M38" s="27"/>
      <c r="N38" s="27">
        <v>40000</v>
      </c>
      <c r="O38" s="27">
        <v>11847.22</v>
      </c>
      <c r="P38" s="27">
        <v>26000</v>
      </c>
      <c r="Q38" s="13">
        <v>28847.22</v>
      </c>
      <c r="R38" s="13">
        <v>14423.61</v>
      </c>
      <c r="S38" s="13">
        <v>0</v>
      </c>
      <c r="T38" s="49">
        <v>7823.61</v>
      </c>
      <c r="U38" s="27"/>
      <c r="V38" s="27">
        <v>15947783482</v>
      </c>
      <c r="W38" s="27">
        <v>13947356068</v>
      </c>
      <c r="X38" s="27"/>
      <c r="Y38" s="27"/>
      <c r="Z38" s="27"/>
    </row>
    <row r="39" s="1" customFormat="1" hidden="1" spans="1:26">
      <c r="A39" s="13">
        <v>37</v>
      </c>
      <c r="B39" s="13" t="s">
        <v>27</v>
      </c>
      <c r="C39" s="14" t="s">
        <v>158</v>
      </c>
      <c r="D39" s="14" t="s">
        <v>29</v>
      </c>
      <c r="E39" s="14" t="s">
        <v>163</v>
      </c>
      <c r="F39" s="28" t="s">
        <v>164</v>
      </c>
      <c r="G39" s="14">
        <v>3</v>
      </c>
      <c r="H39" s="16">
        <v>60</v>
      </c>
      <c r="I39" s="16">
        <v>13</v>
      </c>
      <c r="J39" s="16">
        <v>22.5</v>
      </c>
      <c r="K39" s="13">
        <v>26500</v>
      </c>
      <c r="L39" s="27">
        <v>11000</v>
      </c>
      <c r="M39" s="27"/>
      <c r="N39" s="27">
        <v>28200</v>
      </c>
      <c r="O39" s="27">
        <v>25105</v>
      </c>
      <c r="P39" s="27">
        <v>19000</v>
      </c>
      <c r="Q39" s="13">
        <v>45305</v>
      </c>
      <c r="R39" s="13">
        <v>15101.6666666667</v>
      </c>
      <c r="S39" s="13">
        <v>0</v>
      </c>
      <c r="T39" s="49">
        <v>6268.33333333333</v>
      </c>
      <c r="U39" s="27"/>
      <c r="V39" s="27">
        <v>15947783482</v>
      </c>
      <c r="W39" s="27">
        <v>13294859686</v>
      </c>
      <c r="X39" s="27"/>
      <c r="Y39" s="27"/>
      <c r="Z39" s="27"/>
    </row>
    <row r="40" s="1" customFormat="1" hidden="1" spans="1:26">
      <c r="A40" s="13">
        <v>38</v>
      </c>
      <c r="B40" s="13" t="s">
        <v>27</v>
      </c>
      <c r="C40" s="14" t="s">
        <v>158</v>
      </c>
      <c r="D40" s="14" t="s">
        <v>29</v>
      </c>
      <c r="E40" s="14" t="s">
        <v>165</v>
      </c>
      <c r="F40" s="28" t="s">
        <v>166</v>
      </c>
      <c r="G40" s="14">
        <v>3</v>
      </c>
      <c r="H40" s="16">
        <v>45</v>
      </c>
      <c r="I40" s="16">
        <v>0</v>
      </c>
      <c r="J40" s="16">
        <v>20</v>
      </c>
      <c r="K40" s="13">
        <v>26000</v>
      </c>
      <c r="L40" s="27">
        <v>1500</v>
      </c>
      <c r="M40" s="27"/>
      <c r="N40" s="27">
        <v>70000</v>
      </c>
      <c r="O40" s="27">
        <v>15565.28</v>
      </c>
      <c r="P40" s="27">
        <v>40000</v>
      </c>
      <c r="Q40" s="13">
        <v>47065.28</v>
      </c>
      <c r="R40" s="13">
        <v>15688.4266666667</v>
      </c>
      <c r="S40" s="13">
        <v>0</v>
      </c>
      <c r="T40" s="49">
        <v>7021.76</v>
      </c>
      <c r="U40" s="27"/>
      <c r="V40" s="27">
        <v>15947783482</v>
      </c>
      <c r="W40" s="27">
        <v>15750505526</v>
      </c>
      <c r="X40" s="27"/>
      <c r="Y40" s="27"/>
      <c r="Z40" s="27"/>
    </row>
    <row r="41" s="1" customFormat="1" hidden="1" spans="1:26">
      <c r="A41" s="13">
        <v>39</v>
      </c>
      <c r="B41" s="13" t="s">
        <v>27</v>
      </c>
      <c r="C41" s="14" t="s">
        <v>158</v>
      </c>
      <c r="D41" s="14" t="s">
        <v>29</v>
      </c>
      <c r="E41" s="14" t="s">
        <v>167</v>
      </c>
      <c r="F41" s="28" t="s">
        <v>168</v>
      </c>
      <c r="G41" s="14">
        <v>4</v>
      </c>
      <c r="H41" s="16">
        <v>45</v>
      </c>
      <c r="I41" s="16">
        <v>12</v>
      </c>
      <c r="J41" s="16">
        <v>18</v>
      </c>
      <c r="K41" s="13">
        <v>28200</v>
      </c>
      <c r="L41" s="27">
        <v>6000</v>
      </c>
      <c r="M41" s="27"/>
      <c r="N41" s="27">
        <v>50000</v>
      </c>
      <c r="O41" s="27">
        <v>20436</v>
      </c>
      <c r="P41" s="27">
        <v>18000</v>
      </c>
      <c r="Q41" s="13">
        <v>58436</v>
      </c>
      <c r="R41" s="13">
        <v>14609</v>
      </c>
      <c r="S41" s="13">
        <v>0</v>
      </c>
      <c r="T41" s="49">
        <v>7559</v>
      </c>
      <c r="U41" s="27"/>
      <c r="V41" s="27">
        <v>15947783482</v>
      </c>
      <c r="W41" s="27">
        <v>15547586050</v>
      </c>
      <c r="X41" s="27"/>
      <c r="Y41" s="27"/>
      <c r="Z41" s="27"/>
    </row>
    <row r="42" s="1" customFormat="1" hidden="1" spans="1:26">
      <c r="A42" s="13">
        <v>40</v>
      </c>
      <c r="B42" s="13" t="s">
        <v>27</v>
      </c>
      <c r="C42" s="14" t="s">
        <v>158</v>
      </c>
      <c r="D42" s="14" t="s">
        <v>29</v>
      </c>
      <c r="E42" s="14" t="s">
        <v>169</v>
      </c>
      <c r="F42" s="28" t="s">
        <v>170</v>
      </c>
      <c r="G42" s="14">
        <v>4</v>
      </c>
      <c r="H42" s="16">
        <v>60</v>
      </c>
      <c r="I42" s="16">
        <v>5</v>
      </c>
      <c r="J42" s="16">
        <v>25</v>
      </c>
      <c r="K42" s="13">
        <v>32000</v>
      </c>
      <c r="L42" s="27">
        <v>10000</v>
      </c>
      <c r="M42" s="27"/>
      <c r="N42" s="27">
        <v>70000</v>
      </c>
      <c r="O42" s="27">
        <v>8203.83</v>
      </c>
      <c r="P42" s="27">
        <v>25000</v>
      </c>
      <c r="Q42" s="13">
        <v>63203.83</v>
      </c>
      <c r="R42" s="13">
        <v>15800.9575</v>
      </c>
      <c r="S42" s="13">
        <v>0</v>
      </c>
      <c r="T42" s="49">
        <v>7800.9575</v>
      </c>
      <c r="U42" s="27"/>
      <c r="V42" s="27">
        <v>15947783482</v>
      </c>
      <c r="W42" s="27">
        <v>15934994203</v>
      </c>
      <c r="X42" s="27"/>
      <c r="Y42" s="27"/>
      <c r="Z42" s="27"/>
    </row>
    <row r="43" s="1" customFormat="1" hidden="1" spans="1:26">
      <c r="A43" s="13">
        <v>41</v>
      </c>
      <c r="B43" s="13" t="s">
        <v>27</v>
      </c>
      <c r="C43" s="14" t="s">
        <v>158</v>
      </c>
      <c r="D43" s="14" t="s">
        <v>29</v>
      </c>
      <c r="E43" s="14" t="s">
        <v>171</v>
      </c>
      <c r="F43" s="28" t="s">
        <v>172</v>
      </c>
      <c r="G43" s="14">
        <v>1</v>
      </c>
      <c r="H43" s="16">
        <v>18</v>
      </c>
      <c r="I43" s="16">
        <v>7</v>
      </c>
      <c r="J43" s="16">
        <v>8</v>
      </c>
      <c r="K43" s="13">
        <v>9880</v>
      </c>
      <c r="L43" s="27"/>
      <c r="M43" s="27"/>
      <c r="N43" s="27">
        <v>10000</v>
      </c>
      <c r="O43" s="27">
        <v>14784.35</v>
      </c>
      <c r="P43" s="27">
        <v>7200</v>
      </c>
      <c r="Q43" s="13">
        <v>17584.35</v>
      </c>
      <c r="R43" s="13">
        <v>17584.35</v>
      </c>
      <c r="S43" s="13">
        <v>0</v>
      </c>
      <c r="T43" s="49">
        <v>7704.35</v>
      </c>
      <c r="U43" s="27"/>
      <c r="V43" s="27">
        <v>15947783482</v>
      </c>
      <c r="W43" s="27">
        <v>13754158204</v>
      </c>
      <c r="X43" s="27"/>
      <c r="Y43" s="27"/>
      <c r="Z43" s="27"/>
    </row>
    <row r="44" s="1" customFormat="1" hidden="1" spans="1:26">
      <c r="A44" s="13">
        <v>42</v>
      </c>
      <c r="B44" s="13" t="s">
        <v>27</v>
      </c>
      <c r="C44" s="14" t="s">
        <v>158</v>
      </c>
      <c r="D44" s="14" t="s">
        <v>29</v>
      </c>
      <c r="E44" s="14" t="s">
        <v>173</v>
      </c>
      <c r="F44" s="28" t="s">
        <v>174</v>
      </c>
      <c r="G44" s="14">
        <v>7</v>
      </c>
      <c r="H44" s="16">
        <v>60</v>
      </c>
      <c r="I44" s="16">
        <v>20</v>
      </c>
      <c r="J44" s="16">
        <v>20</v>
      </c>
      <c r="K44" s="13">
        <v>32000</v>
      </c>
      <c r="L44" s="27">
        <v>25000</v>
      </c>
      <c r="M44" s="27"/>
      <c r="N44" s="27">
        <v>40500</v>
      </c>
      <c r="O44" s="27">
        <v>47614.22</v>
      </c>
      <c r="P44" s="27">
        <v>25000</v>
      </c>
      <c r="Q44" s="13">
        <v>88114.22</v>
      </c>
      <c r="R44" s="13">
        <v>12587.7457142857</v>
      </c>
      <c r="S44" s="13">
        <v>0</v>
      </c>
      <c r="T44" s="49">
        <v>8016.31714285714</v>
      </c>
      <c r="U44" s="27"/>
      <c r="V44" s="27">
        <v>15947783482</v>
      </c>
      <c r="W44" s="27">
        <v>15754758402</v>
      </c>
      <c r="X44" s="27"/>
      <c r="Y44" s="27"/>
      <c r="Z44" s="27"/>
    </row>
    <row r="45" s="1" customFormat="1" hidden="1" spans="1:26">
      <c r="A45" s="13">
        <v>43</v>
      </c>
      <c r="B45" s="13" t="s">
        <v>27</v>
      </c>
      <c r="C45" s="14" t="s">
        <v>158</v>
      </c>
      <c r="D45" s="14" t="s">
        <v>29</v>
      </c>
      <c r="E45" s="14" t="s">
        <v>175</v>
      </c>
      <c r="F45" s="28" t="s">
        <v>176</v>
      </c>
      <c r="G45" s="14">
        <v>3</v>
      </c>
      <c r="H45" s="16">
        <v>60</v>
      </c>
      <c r="I45" s="16">
        <v>5</v>
      </c>
      <c r="J45" s="16">
        <v>30</v>
      </c>
      <c r="K45" s="13">
        <v>41000</v>
      </c>
      <c r="L45" s="27">
        <v>29000</v>
      </c>
      <c r="M45" s="27"/>
      <c r="N45" s="27">
        <v>50000</v>
      </c>
      <c r="O45" s="27">
        <v>16881.18</v>
      </c>
      <c r="P45" s="27">
        <v>30000</v>
      </c>
      <c r="Q45" s="13">
        <v>65881.18</v>
      </c>
      <c r="R45" s="13">
        <v>21960.3933333333</v>
      </c>
      <c r="S45" s="13">
        <v>0</v>
      </c>
      <c r="T45" s="49">
        <v>8293.72666666666</v>
      </c>
      <c r="U45" s="27"/>
      <c r="V45" s="27">
        <v>15947783482</v>
      </c>
      <c r="W45" s="27">
        <v>15148743551</v>
      </c>
      <c r="X45" s="27"/>
      <c r="Y45" s="27"/>
      <c r="Z45" s="27"/>
    </row>
    <row r="46" s="1" customFormat="1" hidden="1" spans="1:26">
      <c r="A46" s="13">
        <v>44</v>
      </c>
      <c r="B46" s="13" t="s">
        <v>27</v>
      </c>
      <c r="C46" s="14" t="s">
        <v>158</v>
      </c>
      <c r="D46" s="14" t="s">
        <v>29</v>
      </c>
      <c r="E46" s="14" t="s">
        <v>177</v>
      </c>
      <c r="F46" s="28" t="s">
        <v>178</v>
      </c>
      <c r="G46" s="14">
        <v>3</v>
      </c>
      <c r="H46" s="16">
        <v>65</v>
      </c>
      <c r="I46" s="16">
        <v>10</v>
      </c>
      <c r="J46" s="16">
        <v>45</v>
      </c>
      <c r="K46" s="13">
        <v>58000</v>
      </c>
      <c r="L46" s="27">
        <v>45000</v>
      </c>
      <c r="M46" s="27"/>
      <c r="N46" s="27">
        <v>59000</v>
      </c>
      <c r="O46" s="27">
        <v>7198.85</v>
      </c>
      <c r="P46" s="27">
        <v>35000</v>
      </c>
      <c r="Q46" s="13">
        <v>76198.85</v>
      </c>
      <c r="R46" s="13">
        <v>25399.6166666667</v>
      </c>
      <c r="S46" s="13">
        <v>0</v>
      </c>
      <c r="T46" s="49">
        <v>6066.28333333334</v>
      </c>
      <c r="U46" s="27"/>
      <c r="V46" s="27">
        <v>15947783482</v>
      </c>
      <c r="W46" s="27">
        <v>13080241409</v>
      </c>
      <c r="X46" s="27"/>
      <c r="Y46" s="27"/>
      <c r="Z46" s="27"/>
    </row>
    <row r="47" s="1" customFormat="1" hidden="1" spans="1:26">
      <c r="A47" s="13">
        <v>45</v>
      </c>
      <c r="B47" s="13" t="s">
        <v>27</v>
      </c>
      <c r="C47" s="25" t="s">
        <v>210</v>
      </c>
      <c r="D47" s="14" t="s">
        <v>29</v>
      </c>
      <c r="E47" s="25" t="s">
        <v>211</v>
      </c>
      <c r="F47" s="29" t="s">
        <v>212</v>
      </c>
      <c r="G47" s="25">
        <v>1</v>
      </c>
      <c r="H47" s="30">
        <v>20</v>
      </c>
      <c r="I47" s="30">
        <v>4</v>
      </c>
      <c r="J47" s="30">
        <v>16</v>
      </c>
      <c r="K47" s="13">
        <v>20000</v>
      </c>
      <c r="L47" s="13"/>
      <c r="M47" s="13">
        <v>7000</v>
      </c>
      <c r="N47" s="13">
        <v>21500</v>
      </c>
      <c r="O47" s="13">
        <v>11040</v>
      </c>
      <c r="P47" s="13">
        <v>12000</v>
      </c>
      <c r="Q47" s="13">
        <v>27540</v>
      </c>
      <c r="R47" s="13">
        <v>27540</v>
      </c>
      <c r="S47" s="13">
        <v>0</v>
      </c>
      <c r="T47" s="49">
        <v>7540</v>
      </c>
      <c r="U47" s="54"/>
      <c r="V47" s="13">
        <v>17547555560</v>
      </c>
      <c r="W47" s="13">
        <v>18847566717</v>
      </c>
      <c r="X47" s="13"/>
      <c r="Y47" s="13"/>
      <c r="Z47" s="16"/>
    </row>
    <row r="48" s="1" customFormat="1" hidden="1" spans="1:26">
      <c r="A48" s="13">
        <v>46</v>
      </c>
      <c r="B48" s="13" t="s">
        <v>27</v>
      </c>
      <c r="C48" s="25" t="s">
        <v>210</v>
      </c>
      <c r="D48" s="14" t="s">
        <v>29</v>
      </c>
      <c r="E48" s="25" t="s">
        <v>213</v>
      </c>
      <c r="F48" s="29" t="s">
        <v>214</v>
      </c>
      <c r="G48" s="25">
        <v>2</v>
      </c>
      <c r="H48" s="30">
        <v>29</v>
      </c>
      <c r="I48" s="30">
        <v>4</v>
      </c>
      <c r="J48" s="30">
        <v>25</v>
      </c>
      <c r="K48" s="13">
        <v>37500</v>
      </c>
      <c r="L48" s="13">
        <v>14000</v>
      </c>
      <c r="M48" s="13"/>
      <c r="N48" s="13">
        <v>29616</v>
      </c>
      <c r="O48" s="13">
        <v>27975.08</v>
      </c>
      <c r="P48" s="13">
        <v>18000</v>
      </c>
      <c r="Q48" s="13">
        <v>53591.08</v>
      </c>
      <c r="R48" s="13">
        <v>26795.54</v>
      </c>
      <c r="S48" s="13">
        <v>0</v>
      </c>
      <c r="T48" s="49">
        <v>8045.54</v>
      </c>
      <c r="U48" s="54"/>
      <c r="V48" s="13">
        <v>17547555560</v>
      </c>
      <c r="W48" s="13">
        <v>13848050469</v>
      </c>
      <c r="X48" s="13"/>
      <c r="Y48" s="13"/>
      <c r="Z48" s="16"/>
    </row>
    <row r="49" s="1" customFormat="1" hidden="1" spans="1:26">
      <c r="A49" s="13">
        <v>47</v>
      </c>
      <c r="B49" s="13" t="s">
        <v>27</v>
      </c>
      <c r="C49" s="25" t="s">
        <v>210</v>
      </c>
      <c r="D49" s="14" t="s">
        <v>29</v>
      </c>
      <c r="E49" s="25" t="s">
        <v>215</v>
      </c>
      <c r="F49" s="29" t="s">
        <v>216</v>
      </c>
      <c r="G49" s="25">
        <v>4</v>
      </c>
      <c r="H49" s="30">
        <v>28</v>
      </c>
      <c r="I49" s="30">
        <v>4</v>
      </c>
      <c r="J49" s="30">
        <v>24</v>
      </c>
      <c r="K49" s="13">
        <v>36000</v>
      </c>
      <c r="L49" s="13">
        <v>16900</v>
      </c>
      <c r="M49" s="13"/>
      <c r="N49" s="13">
        <v>76616</v>
      </c>
      <c r="O49" s="13">
        <v>8947.58</v>
      </c>
      <c r="P49" s="13">
        <v>37000</v>
      </c>
      <c r="Q49" s="13">
        <v>65463.58</v>
      </c>
      <c r="R49" s="13">
        <v>16365.895</v>
      </c>
      <c r="S49" s="13">
        <v>0</v>
      </c>
      <c r="T49" s="49">
        <v>7365.895</v>
      </c>
      <c r="U49" s="54"/>
      <c r="V49" s="13">
        <v>17547555560</v>
      </c>
      <c r="W49" s="13">
        <v>15848550461</v>
      </c>
      <c r="X49" s="13"/>
      <c r="Y49" s="13"/>
      <c r="Z49" s="16"/>
    </row>
    <row r="50" s="1" customFormat="1" hidden="1" spans="1:26">
      <c r="A50" s="13">
        <v>48</v>
      </c>
      <c r="B50" s="13" t="s">
        <v>27</v>
      </c>
      <c r="C50" s="25" t="s">
        <v>210</v>
      </c>
      <c r="D50" s="14" t="s">
        <v>29</v>
      </c>
      <c r="E50" s="25" t="s">
        <v>217</v>
      </c>
      <c r="F50" s="29" t="s">
        <v>218</v>
      </c>
      <c r="G50" s="25">
        <v>4</v>
      </c>
      <c r="H50" s="30">
        <v>25</v>
      </c>
      <c r="I50" s="30">
        <v>5</v>
      </c>
      <c r="J50" s="30">
        <v>20</v>
      </c>
      <c r="K50" s="13">
        <v>25000</v>
      </c>
      <c r="L50" s="13">
        <v>6000</v>
      </c>
      <c r="M50" s="13">
        <v>4800</v>
      </c>
      <c r="N50" s="13">
        <v>27116</v>
      </c>
      <c r="O50" s="13">
        <v>31342</v>
      </c>
      <c r="P50" s="13">
        <v>12000</v>
      </c>
      <c r="Q50" s="13">
        <v>57258</v>
      </c>
      <c r="R50" s="13">
        <v>14314.5</v>
      </c>
      <c r="S50" s="13">
        <v>0</v>
      </c>
      <c r="T50" s="49">
        <v>8064.5</v>
      </c>
      <c r="U50" s="54"/>
      <c r="V50" s="13">
        <v>17547555560</v>
      </c>
      <c r="W50" s="55">
        <v>15934944992</v>
      </c>
      <c r="X50" s="13"/>
      <c r="Y50" s="13"/>
      <c r="Z50" s="16"/>
    </row>
    <row r="51" s="1" customFormat="1" hidden="1" spans="1:26">
      <c r="A51" s="13">
        <v>49</v>
      </c>
      <c r="B51" s="13" t="s">
        <v>27</v>
      </c>
      <c r="C51" s="25" t="s">
        <v>210</v>
      </c>
      <c r="D51" s="14" t="s">
        <v>29</v>
      </c>
      <c r="E51" s="25" t="s">
        <v>219</v>
      </c>
      <c r="F51" s="29" t="s">
        <v>220</v>
      </c>
      <c r="G51" s="25">
        <v>4</v>
      </c>
      <c r="H51" s="30">
        <v>25</v>
      </c>
      <c r="I51" s="30">
        <v>5</v>
      </c>
      <c r="J51" s="30">
        <v>20</v>
      </c>
      <c r="K51" s="13">
        <v>38000</v>
      </c>
      <c r="L51" s="13">
        <v>49500</v>
      </c>
      <c r="M51" s="13">
        <v>3600</v>
      </c>
      <c r="N51" s="13">
        <v>24000</v>
      </c>
      <c r="O51" s="13">
        <v>7684.5</v>
      </c>
      <c r="P51" s="13">
        <v>15000</v>
      </c>
      <c r="Q51" s="13">
        <v>69784.5</v>
      </c>
      <c r="R51" s="13">
        <v>17446.125</v>
      </c>
      <c r="S51" s="13">
        <v>0</v>
      </c>
      <c r="T51" s="49">
        <v>7946.125</v>
      </c>
      <c r="U51" s="54"/>
      <c r="V51" s="13">
        <v>17547555560</v>
      </c>
      <c r="W51" s="13">
        <v>13948133690</v>
      </c>
      <c r="X51" s="13"/>
      <c r="Y51" s="13"/>
      <c r="Z51" s="16"/>
    </row>
    <row r="52" s="1" customFormat="1" hidden="1" spans="1:26">
      <c r="A52" s="13">
        <v>50</v>
      </c>
      <c r="B52" s="13" t="s">
        <v>27</v>
      </c>
      <c r="C52" s="25" t="s">
        <v>210</v>
      </c>
      <c r="D52" s="14" t="s">
        <v>29</v>
      </c>
      <c r="E52" s="25" t="s">
        <v>221</v>
      </c>
      <c r="F52" s="29" t="s">
        <v>222</v>
      </c>
      <c r="G52" s="25">
        <v>3</v>
      </c>
      <c r="H52" s="30">
        <v>60</v>
      </c>
      <c r="I52" s="30">
        <v>12</v>
      </c>
      <c r="J52" s="30">
        <v>48</v>
      </c>
      <c r="K52" s="13">
        <v>60000</v>
      </c>
      <c r="L52" s="13">
        <v>34500</v>
      </c>
      <c r="M52" s="13">
        <v>16294</v>
      </c>
      <c r="N52" s="13">
        <v>25872</v>
      </c>
      <c r="O52" s="13">
        <v>23488.95</v>
      </c>
      <c r="P52" s="13">
        <v>18000</v>
      </c>
      <c r="Q52" s="13">
        <v>82154.95</v>
      </c>
      <c r="R52" s="13">
        <v>27384.9833333333</v>
      </c>
      <c r="S52" s="13">
        <v>0</v>
      </c>
      <c r="T52" s="49">
        <v>7384.98333333333</v>
      </c>
      <c r="U52" s="54"/>
      <c r="V52" s="13">
        <v>17547555560</v>
      </c>
      <c r="W52" s="13">
        <v>15114720338</v>
      </c>
      <c r="X52" s="13"/>
      <c r="Y52" s="13"/>
      <c r="Z52" s="16"/>
    </row>
    <row r="53" s="1" customFormat="1" hidden="1" spans="1:26">
      <c r="A53" s="13">
        <v>51</v>
      </c>
      <c r="B53" s="13" t="s">
        <v>27</v>
      </c>
      <c r="C53" s="25" t="s">
        <v>210</v>
      </c>
      <c r="D53" s="14" t="s">
        <v>29</v>
      </c>
      <c r="E53" s="25" t="s">
        <v>223</v>
      </c>
      <c r="F53" s="29" t="s">
        <v>224</v>
      </c>
      <c r="G53" s="25">
        <v>4</v>
      </c>
      <c r="H53" s="30">
        <v>30</v>
      </c>
      <c r="I53" s="30">
        <v>5</v>
      </c>
      <c r="J53" s="30">
        <v>25</v>
      </c>
      <c r="K53" s="13">
        <v>51000</v>
      </c>
      <c r="L53" s="13">
        <v>52000</v>
      </c>
      <c r="M53" s="13"/>
      <c r="N53" s="13">
        <v>47679</v>
      </c>
      <c r="O53" s="13">
        <v>14419.08</v>
      </c>
      <c r="P53" s="13">
        <v>31000</v>
      </c>
      <c r="Q53" s="13">
        <v>83098.08</v>
      </c>
      <c r="R53" s="13">
        <v>20774.52</v>
      </c>
      <c r="S53" s="13">
        <v>0</v>
      </c>
      <c r="T53" s="49">
        <v>8024.52</v>
      </c>
      <c r="U53" s="54"/>
      <c r="V53" s="13">
        <v>17547555560</v>
      </c>
      <c r="W53" s="13">
        <v>15004968184</v>
      </c>
      <c r="X53" s="13"/>
      <c r="Y53" s="13"/>
      <c r="Z53" s="16"/>
    </row>
    <row r="54" s="1" customFormat="1" hidden="1" spans="1:26">
      <c r="A54" s="13">
        <v>52</v>
      </c>
      <c r="B54" s="13" t="s">
        <v>27</v>
      </c>
      <c r="C54" s="25" t="s">
        <v>210</v>
      </c>
      <c r="D54" s="14" t="s">
        <v>29</v>
      </c>
      <c r="E54" s="25" t="s">
        <v>225</v>
      </c>
      <c r="F54" s="29" t="s">
        <v>226</v>
      </c>
      <c r="G54" s="25">
        <v>4</v>
      </c>
      <c r="H54" s="30">
        <v>29</v>
      </c>
      <c r="I54" s="30">
        <v>4</v>
      </c>
      <c r="J54" s="30">
        <v>25</v>
      </c>
      <c r="K54" s="13">
        <v>45000</v>
      </c>
      <c r="L54" s="13">
        <v>35000</v>
      </c>
      <c r="M54" s="13">
        <v>13639</v>
      </c>
      <c r="N54" s="13">
        <v>41500</v>
      </c>
      <c r="O54" s="13">
        <v>7525.21</v>
      </c>
      <c r="P54" s="13">
        <v>21600</v>
      </c>
      <c r="Q54" s="13">
        <v>76064.21</v>
      </c>
      <c r="R54" s="13">
        <v>19016.0525</v>
      </c>
      <c r="S54" s="13">
        <v>0</v>
      </c>
      <c r="T54" s="49">
        <v>7766.0525</v>
      </c>
      <c r="U54" s="54"/>
      <c r="V54" s="13">
        <v>17547555560</v>
      </c>
      <c r="W54" s="55">
        <v>15114728584</v>
      </c>
      <c r="X54" s="13"/>
      <c r="Y54" s="13"/>
      <c r="Z54" s="16"/>
    </row>
    <row r="55" s="1" customFormat="1" hidden="1" spans="1:26">
      <c r="A55" s="13">
        <v>53</v>
      </c>
      <c r="B55" s="13" t="s">
        <v>27</v>
      </c>
      <c r="C55" s="25" t="s">
        <v>210</v>
      </c>
      <c r="D55" s="14" t="s">
        <v>29</v>
      </c>
      <c r="E55" s="25" t="s">
        <v>227</v>
      </c>
      <c r="F55" s="29" t="s">
        <v>228</v>
      </c>
      <c r="G55" s="25">
        <v>2</v>
      </c>
      <c r="H55" s="30">
        <v>18</v>
      </c>
      <c r="I55" s="30">
        <v>3</v>
      </c>
      <c r="J55" s="30">
        <v>15</v>
      </c>
      <c r="K55" s="13">
        <v>30000</v>
      </c>
      <c r="L55" s="13">
        <v>31500</v>
      </c>
      <c r="M55" s="13"/>
      <c r="N55" s="13">
        <v>16000</v>
      </c>
      <c r="O55" s="13">
        <v>9983.99</v>
      </c>
      <c r="P55" s="13">
        <v>11500</v>
      </c>
      <c r="Q55" s="13">
        <v>45983.99</v>
      </c>
      <c r="R55" s="13">
        <v>22991.995</v>
      </c>
      <c r="S55" s="13">
        <v>0</v>
      </c>
      <c r="T55" s="49">
        <v>7991.995</v>
      </c>
      <c r="U55" s="54"/>
      <c r="V55" s="13">
        <v>17547555560</v>
      </c>
      <c r="W55" s="55">
        <v>15947431493</v>
      </c>
      <c r="X55" s="13"/>
      <c r="Y55" s="13"/>
      <c r="Z55" s="16"/>
    </row>
    <row r="56" s="1" customFormat="1" hidden="1" spans="1:26">
      <c r="A56" s="13">
        <v>54</v>
      </c>
      <c r="B56" s="13" t="s">
        <v>27</v>
      </c>
      <c r="C56" s="25" t="s">
        <v>210</v>
      </c>
      <c r="D56" s="14" t="s">
        <v>29</v>
      </c>
      <c r="E56" s="16" t="s">
        <v>229</v>
      </c>
      <c r="F56" s="29" t="s">
        <v>230</v>
      </c>
      <c r="G56" s="16">
        <v>2</v>
      </c>
      <c r="H56" s="17">
        <v>15</v>
      </c>
      <c r="I56" s="17">
        <v>3</v>
      </c>
      <c r="J56" s="17">
        <v>12</v>
      </c>
      <c r="K56" s="13">
        <v>18000</v>
      </c>
      <c r="L56" s="13"/>
      <c r="M56" s="13">
        <v>11815.15</v>
      </c>
      <c r="N56" s="13">
        <v>21500</v>
      </c>
      <c r="O56" s="13">
        <v>12315.15</v>
      </c>
      <c r="P56" s="13">
        <v>12000</v>
      </c>
      <c r="Q56" s="13">
        <v>33630.3</v>
      </c>
      <c r="R56" s="13">
        <v>16815.15</v>
      </c>
      <c r="S56" s="13">
        <v>0</v>
      </c>
      <c r="T56" s="49">
        <v>7815.15</v>
      </c>
      <c r="U56" s="54"/>
      <c r="V56" s="13">
        <v>17547555560</v>
      </c>
      <c r="W56" s="13">
        <v>18747866812</v>
      </c>
      <c r="X56" s="13"/>
      <c r="Y56" s="13"/>
      <c r="Z56" s="16"/>
    </row>
    <row r="57" s="1" customFormat="1" hidden="1" spans="1:26">
      <c r="A57" s="13">
        <v>55</v>
      </c>
      <c r="B57" s="13" t="s">
        <v>27</v>
      </c>
      <c r="C57" s="25" t="s">
        <v>210</v>
      </c>
      <c r="D57" s="18" t="s">
        <v>53</v>
      </c>
      <c r="E57" s="16" t="s">
        <v>231</v>
      </c>
      <c r="F57" s="29" t="s">
        <v>232</v>
      </c>
      <c r="G57" s="16">
        <v>4</v>
      </c>
      <c r="H57" s="17">
        <v>8</v>
      </c>
      <c r="I57" s="17">
        <v>1</v>
      </c>
      <c r="J57" s="17">
        <v>7</v>
      </c>
      <c r="K57" s="13">
        <v>14500</v>
      </c>
      <c r="L57" s="13">
        <v>30000</v>
      </c>
      <c r="M57" s="13">
        <v>3454</v>
      </c>
      <c r="N57" s="13"/>
      <c r="O57" s="13">
        <v>10793.22</v>
      </c>
      <c r="P57" s="13"/>
      <c r="Q57" s="13">
        <v>44247.22</v>
      </c>
      <c r="R57" s="13">
        <v>11061.805</v>
      </c>
      <c r="S57" s="13">
        <v>0</v>
      </c>
      <c r="T57" s="49">
        <v>7436.805</v>
      </c>
      <c r="U57" s="54"/>
      <c r="V57" s="13">
        <v>17547555560</v>
      </c>
      <c r="W57" s="56">
        <v>18704030990</v>
      </c>
      <c r="X57" s="13"/>
      <c r="Y57" s="13"/>
      <c r="Z57" s="16"/>
    </row>
    <row r="58" s="2" customFormat="1" ht="20" hidden="1" customHeight="1" spans="1:26">
      <c r="A58" s="13">
        <v>56</v>
      </c>
      <c r="B58" s="31" t="s">
        <v>27</v>
      </c>
      <c r="C58" s="32" t="s">
        <v>233</v>
      </c>
      <c r="D58" s="32" t="s">
        <v>53</v>
      </c>
      <c r="E58" s="14" t="s">
        <v>234</v>
      </c>
      <c r="F58" s="33" t="s">
        <v>235</v>
      </c>
      <c r="G58" s="14">
        <v>2</v>
      </c>
      <c r="H58" s="17">
        <v>16.8</v>
      </c>
      <c r="I58" s="17">
        <v>12</v>
      </c>
      <c r="J58" s="17">
        <v>12</v>
      </c>
      <c r="K58" s="41">
        <v>9600</v>
      </c>
      <c r="L58" s="42">
        <v>6000</v>
      </c>
      <c r="M58" s="42">
        <v>0</v>
      </c>
      <c r="N58" s="42">
        <v>24000</v>
      </c>
      <c r="O58" s="33">
        <v>4991.47</v>
      </c>
      <c r="P58" s="42">
        <v>9600</v>
      </c>
      <c r="Q58" s="13">
        <v>25391.47</v>
      </c>
      <c r="R58" s="13">
        <v>12695.735</v>
      </c>
      <c r="S58" s="57">
        <v>0</v>
      </c>
      <c r="T58" s="49">
        <v>7895.735</v>
      </c>
      <c r="U58" s="16"/>
      <c r="V58" s="16">
        <v>1627167666</v>
      </c>
      <c r="W58" s="58">
        <v>15047452095</v>
      </c>
      <c r="X58" s="16"/>
      <c r="Y58" s="31" t="s">
        <v>56</v>
      </c>
      <c r="Z58" s="16"/>
    </row>
    <row r="59" s="2" customFormat="1" ht="20" hidden="1" customHeight="1" spans="1:26">
      <c r="A59" s="13">
        <v>57</v>
      </c>
      <c r="B59" s="31" t="s">
        <v>27</v>
      </c>
      <c r="C59" s="32" t="s">
        <v>233</v>
      </c>
      <c r="D59" s="32" t="s">
        <v>29</v>
      </c>
      <c r="E59" s="14" t="s">
        <v>256</v>
      </c>
      <c r="F59" s="122" t="s">
        <v>257</v>
      </c>
      <c r="G59" s="14">
        <v>2</v>
      </c>
      <c r="H59" s="17">
        <v>12</v>
      </c>
      <c r="I59" s="17">
        <v>6</v>
      </c>
      <c r="J59" s="17">
        <v>6</v>
      </c>
      <c r="K59" s="41">
        <v>4800</v>
      </c>
      <c r="L59" s="33"/>
      <c r="M59" s="33">
        <v>0</v>
      </c>
      <c r="N59" s="33">
        <v>15000</v>
      </c>
      <c r="O59" s="43">
        <v>14800.29</v>
      </c>
      <c r="P59" s="33">
        <v>0</v>
      </c>
      <c r="Q59" s="13">
        <v>29800.29</v>
      </c>
      <c r="R59" s="13">
        <v>14900.145</v>
      </c>
      <c r="S59" s="57">
        <v>51185.49</v>
      </c>
      <c r="T59" s="49">
        <v>-13092.6</v>
      </c>
      <c r="U59" s="16"/>
      <c r="V59" s="16">
        <v>1627167666</v>
      </c>
      <c r="W59" s="58">
        <v>18647548557</v>
      </c>
      <c r="X59" s="16"/>
      <c r="Y59" s="16"/>
      <c r="Z59" s="16"/>
    </row>
    <row r="60" s="2" customFormat="1" ht="20" hidden="1" customHeight="1" spans="1:26">
      <c r="A60" s="13">
        <v>58</v>
      </c>
      <c r="B60" s="31" t="s">
        <v>27</v>
      </c>
      <c r="C60" s="32" t="s">
        <v>233</v>
      </c>
      <c r="D60" s="32" t="s">
        <v>53</v>
      </c>
      <c r="E60" s="14" t="s">
        <v>274</v>
      </c>
      <c r="F60" s="122" t="s">
        <v>275</v>
      </c>
      <c r="G60" s="14">
        <v>4</v>
      </c>
      <c r="H60" s="17">
        <v>32</v>
      </c>
      <c r="I60" s="17">
        <v>15</v>
      </c>
      <c r="J60" s="17">
        <v>15</v>
      </c>
      <c r="K60" s="41">
        <v>12000</v>
      </c>
      <c r="L60" s="42">
        <v>7000</v>
      </c>
      <c r="M60" s="42">
        <v>0</v>
      </c>
      <c r="N60" s="42">
        <v>46930</v>
      </c>
      <c r="O60" s="33">
        <v>21130.5</v>
      </c>
      <c r="P60" s="42">
        <v>16000</v>
      </c>
      <c r="Q60" s="13">
        <v>59060.5</v>
      </c>
      <c r="R60" s="13">
        <v>14765.125</v>
      </c>
      <c r="S60" s="57">
        <v>88178.64</v>
      </c>
      <c r="T60" s="49">
        <v>-10279.535</v>
      </c>
      <c r="U60" s="16"/>
      <c r="V60" s="16">
        <v>1627167666</v>
      </c>
      <c r="W60" s="58">
        <v>15134774945</v>
      </c>
      <c r="X60" s="16"/>
      <c r="Y60" s="16"/>
      <c r="Z60" s="16"/>
    </row>
    <row r="61" s="2" customFormat="1" ht="20" hidden="1" customHeight="1" spans="1:26">
      <c r="A61" s="13">
        <v>59</v>
      </c>
      <c r="B61" s="31" t="s">
        <v>27</v>
      </c>
      <c r="C61" s="32" t="s">
        <v>233</v>
      </c>
      <c r="D61" s="32" t="s">
        <v>53</v>
      </c>
      <c r="E61" s="14" t="s">
        <v>278</v>
      </c>
      <c r="F61" s="122" t="s">
        <v>279</v>
      </c>
      <c r="G61" s="14">
        <v>2</v>
      </c>
      <c r="H61" s="17">
        <v>16.8</v>
      </c>
      <c r="I61" s="17">
        <v>8</v>
      </c>
      <c r="J61" s="17">
        <v>8</v>
      </c>
      <c r="K61" s="41">
        <v>4800</v>
      </c>
      <c r="L61" s="42">
        <v>0</v>
      </c>
      <c r="M61" s="42">
        <v>0</v>
      </c>
      <c r="N61" s="42">
        <v>18000</v>
      </c>
      <c r="O61" s="33">
        <v>10664.2</v>
      </c>
      <c r="P61" s="42">
        <v>8000</v>
      </c>
      <c r="Q61" s="13">
        <v>20664.2</v>
      </c>
      <c r="R61" s="13">
        <v>10332.1</v>
      </c>
      <c r="S61" s="57">
        <v>0</v>
      </c>
      <c r="T61" s="49">
        <v>7932.1</v>
      </c>
      <c r="U61" s="16"/>
      <c r="V61" s="16">
        <v>1627167666</v>
      </c>
      <c r="W61" s="59">
        <v>13948358411</v>
      </c>
      <c r="X61" s="16"/>
      <c r="Y61" s="16"/>
      <c r="Z61" s="16"/>
    </row>
    <row r="62" s="2" customFormat="1" ht="18" hidden="1" customHeight="1" spans="1:26">
      <c r="A62" s="13">
        <v>60</v>
      </c>
      <c r="B62" s="31" t="s">
        <v>27</v>
      </c>
      <c r="C62" s="32" t="s">
        <v>233</v>
      </c>
      <c r="D62" s="32" t="s">
        <v>53</v>
      </c>
      <c r="E62" s="14" t="s">
        <v>290</v>
      </c>
      <c r="F62" s="33" t="s">
        <v>291</v>
      </c>
      <c r="G62" s="14">
        <v>2</v>
      </c>
      <c r="H62" s="17">
        <v>18.8</v>
      </c>
      <c r="I62" s="17">
        <v>12</v>
      </c>
      <c r="J62" s="17">
        <v>12</v>
      </c>
      <c r="K62" s="41">
        <v>9600</v>
      </c>
      <c r="L62" s="33">
        <v>0</v>
      </c>
      <c r="M62" s="33">
        <v>0</v>
      </c>
      <c r="N62" s="33">
        <v>40430</v>
      </c>
      <c r="O62" s="33">
        <v>4404.68</v>
      </c>
      <c r="P62" s="33">
        <v>13400</v>
      </c>
      <c r="Q62" s="13">
        <v>31434.68</v>
      </c>
      <c r="R62" s="13">
        <v>15717.34</v>
      </c>
      <c r="S62" s="60">
        <v>41544.34</v>
      </c>
      <c r="T62" s="49">
        <v>-9854.83</v>
      </c>
      <c r="U62" s="61"/>
      <c r="V62" s="16">
        <v>1627167666</v>
      </c>
      <c r="W62" s="58">
        <v>15148722797</v>
      </c>
      <c r="X62" s="61"/>
      <c r="Y62" s="61"/>
      <c r="Z62" s="61"/>
    </row>
    <row r="63" s="2" customFormat="1" ht="19" hidden="1" customHeight="1" spans="1:26">
      <c r="A63" s="13">
        <v>61</v>
      </c>
      <c r="B63" s="31" t="s">
        <v>27</v>
      </c>
      <c r="C63" s="32" t="s">
        <v>233</v>
      </c>
      <c r="D63" s="32" t="s">
        <v>53</v>
      </c>
      <c r="E63" s="14" t="s">
        <v>292</v>
      </c>
      <c r="F63" s="33" t="s">
        <v>291</v>
      </c>
      <c r="G63" s="14">
        <v>3</v>
      </c>
      <c r="H63" s="17">
        <v>31</v>
      </c>
      <c r="I63" s="17">
        <v>12</v>
      </c>
      <c r="J63" s="17">
        <v>12</v>
      </c>
      <c r="K63" s="41">
        <v>9600</v>
      </c>
      <c r="L63" s="33">
        <v>0</v>
      </c>
      <c r="M63" s="33">
        <v>0</v>
      </c>
      <c r="N63" s="33">
        <v>70850</v>
      </c>
      <c r="O63" s="33">
        <v>12265.73</v>
      </c>
      <c r="P63" s="33">
        <v>18000</v>
      </c>
      <c r="Q63" s="13">
        <v>65115.73</v>
      </c>
      <c r="R63" s="13">
        <v>21705.2433333333</v>
      </c>
      <c r="S63" s="60">
        <v>58920.65</v>
      </c>
      <c r="T63" s="49">
        <v>-1134.97333333333</v>
      </c>
      <c r="U63" s="61"/>
      <c r="V63" s="16">
        <v>1627167666</v>
      </c>
      <c r="W63" s="58">
        <v>15148788795</v>
      </c>
      <c r="X63" s="61"/>
      <c r="Y63" s="61"/>
      <c r="Z63" s="61"/>
    </row>
    <row r="64" s="1" customFormat="1" ht="15" hidden="1" spans="1:26">
      <c r="A64" s="13">
        <v>62</v>
      </c>
      <c r="B64" s="13" t="s">
        <v>27</v>
      </c>
      <c r="C64" s="14" t="s">
        <v>293</v>
      </c>
      <c r="D64" s="25" t="s">
        <v>53</v>
      </c>
      <c r="E64" s="14" t="s">
        <v>294</v>
      </c>
      <c r="F64" s="28" t="s">
        <v>295</v>
      </c>
      <c r="G64" s="14">
        <v>4</v>
      </c>
      <c r="H64" s="17">
        <v>90</v>
      </c>
      <c r="I64" s="17">
        <v>18</v>
      </c>
      <c r="J64" s="17">
        <v>54</v>
      </c>
      <c r="K64" s="36">
        <v>63000</v>
      </c>
      <c r="L64" s="13">
        <v>0</v>
      </c>
      <c r="M64" s="13">
        <v>1800</v>
      </c>
      <c r="N64" s="40">
        <v>35000</v>
      </c>
      <c r="O64" s="13">
        <v>60515.51</v>
      </c>
      <c r="P64" s="13">
        <v>28000</v>
      </c>
      <c r="Q64" s="13">
        <v>69315.51</v>
      </c>
      <c r="R64" s="13">
        <v>17328.8775</v>
      </c>
      <c r="S64" s="13">
        <v>0</v>
      </c>
      <c r="T64" s="49">
        <v>1578.8775</v>
      </c>
      <c r="U64" s="50"/>
      <c r="V64" s="62">
        <v>15247533729</v>
      </c>
      <c r="W64" s="62">
        <v>15048524130</v>
      </c>
      <c r="X64" s="36"/>
      <c r="Y64" s="13"/>
      <c r="Z64" s="16"/>
    </row>
    <row r="65" s="1" customFormat="1" ht="15" hidden="1" spans="1:26">
      <c r="A65" s="13">
        <v>63</v>
      </c>
      <c r="B65" s="13" t="s">
        <v>27</v>
      </c>
      <c r="C65" s="14" t="s">
        <v>293</v>
      </c>
      <c r="D65" s="25" t="s">
        <v>53</v>
      </c>
      <c r="E65" s="14" t="s">
        <v>296</v>
      </c>
      <c r="F65" s="28" t="s">
        <v>297</v>
      </c>
      <c r="G65" s="14">
        <v>2</v>
      </c>
      <c r="H65" s="17">
        <v>20</v>
      </c>
      <c r="I65" s="17">
        <v>4</v>
      </c>
      <c r="J65" s="17">
        <v>12</v>
      </c>
      <c r="K65" s="36">
        <v>14000</v>
      </c>
      <c r="L65" s="13">
        <v>12000</v>
      </c>
      <c r="M65" s="13">
        <v>0</v>
      </c>
      <c r="N65" s="40">
        <v>8517</v>
      </c>
      <c r="O65" s="13">
        <v>7316.86</v>
      </c>
      <c r="P65" s="13">
        <v>3600</v>
      </c>
      <c r="Q65" s="13">
        <v>24233.86</v>
      </c>
      <c r="R65" s="13">
        <v>12116.93</v>
      </c>
      <c r="S65" s="13">
        <v>0</v>
      </c>
      <c r="T65" s="49">
        <v>5116.93</v>
      </c>
      <c r="U65" s="50"/>
      <c r="V65" s="62">
        <v>15247533729</v>
      </c>
      <c r="W65" s="62">
        <v>18747561336</v>
      </c>
      <c r="X65" s="36"/>
      <c r="Y65" s="13" t="s">
        <v>56</v>
      </c>
      <c r="Z65" s="16"/>
    </row>
    <row r="66" s="1" customFormat="1" ht="15" hidden="1" spans="1:26">
      <c r="A66" s="13">
        <v>64</v>
      </c>
      <c r="B66" s="13" t="s">
        <v>27</v>
      </c>
      <c r="C66" s="14" t="s">
        <v>293</v>
      </c>
      <c r="D66" s="25" t="s">
        <v>53</v>
      </c>
      <c r="E66" s="14" t="s">
        <v>298</v>
      </c>
      <c r="F66" s="28" t="s">
        <v>299</v>
      </c>
      <c r="G66" s="14">
        <v>2</v>
      </c>
      <c r="H66" s="17">
        <v>20</v>
      </c>
      <c r="I66" s="17">
        <v>4</v>
      </c>
      <c r="J66" s="17">
        <v>12</v>
      </c>
      <c r="K66" s="36">
        <v>14000</v>
      </c>
      <c r="L66" s="13">
        <v>15500</v>
      </c>
      <c r="M66" s="13">
        <v>0</v>
      </c>
      <c r="N66" s="40">
        <v>10000</v>
      </c>
      <c r="O66" s="13">
        <v>4714.47</v>
      </c>
      <c r="P66" s="13">
        <v>6000</v>
      </c>
      <c r="Q66" s="13">
        <v>24214.47</v>
      </c>
      <c r="R66" s="13">
        <v>12107.235</v>
      </c>
      <c r="S66" s="13">
        <v>0</v>
      </c>
      <c r="T66" s="49">
        <v>5107.235</v>
      </c>
      <c r="U66" s="50"/>
      <c r="V66" s="62">
        <v>15247533729</v>
      </c>
      <c r="W66" s="62">
        <v>13948547608</v>
      </c>
      <c r="X66" s="36"/>
      <c r="Y66" s="13" t="s">
        <v>56</v>
      </c>
      <c r="Z66" s="16"/>
    </row>
    <row r="67" s="1" customFormat="1" ht="15" hidden="1" spans="1:26">
      <c r="A67" s="13">
        <v>65</v>
      </c>
      <c r="B67" s="13" t="s">
        <v>27</v>
      </c>
      <c r="C67" s="14" t="s">
        <v>293</v>
      </c>
      <c r="D67" s="25" t="s">
        <v>53</v>
      </c>
      <c r="E67" s="14" t="s">
        <v>300</v>
      </c>
      <c r="F67" s="28" t="s">
        <v>301</v>
      </c>
      <c r="G67" s="14">
        <v>4</v>
      </c>
      <c r="H67" s="17">
        <v>15</v>
      </c>
      <c r="I67" s="17">
        <v>3</v>
      </c>
      <c r="J67" s="17">
        <v>9</v>
      </c>
      <c r="K67" s="36">
        <v>10500</v>
      </c>
      <c r="L67" s="13">
        <v>10000</v>
      </c>
      <c r="M67" s="13">
        <v>6600</v>
      </c>
      <c r="N67" s="40">
        <v>20000</v>
      </c>
      <c r="O67" s="13">
        <v>15570.56</v>
      </c>
      <c r="P67" s="13">
        <v>4000</v>
      </c>
      <c r="Q67" s="13">
        <v>48170.56</v>
      </c>
      <c r="R67" s="13">
        <v>12042.64</v>
      </c>
      <c r="S67" s="13">
        <v>4700</v>
      </c>
      <c r="T67" s="49">
        <v>8242.64</v>
      </c>
      <c r="U67" s="50"/>
      <c r="V67" s="62">
        <v>15247533729</v>
      </c>
      <c r="W67" s="62">
        <v>13654757355</v>
      </c>
      <c r="X67" s="36"/>
      <c r="Y67" s="13"/>
      <c r="Z67" s="16"/>
    </row>
    <row r="68" s="1" customFormat="1" ht="15" hidden="1" spans="1:26">
      <c r="A68" s="13">
        <v>66</v>
      </c>
      <c r="B68" s="64" t="s">
        <v>27</v>
      </c>
      <c r="C68" s="65" t="s">
        <v>293</v>
      </c>
      <c r="D68" s="65" t="s">
        <v>29</v>
      </c>
      <c r="E68" s="65" t="s">
        <v>302</v>
      </c>
      <c r="F68" s="66" t="s">
        <v>303</v>
      </c>
      <c r="G68" s="65">
        <v>2</v>
      </c>
      <c r="H68" s="65">
        <v>12</v>
      </c>
      <c r="I68" s="65">
        <v>2.4</v>
      </c>
      <c r="J68" s="65">
        <v>7.2</v>
      </c>
      <c r="K68" s="69">
        <v>26000</v>
      </c>
      <c r="L68" s="64">
        <v>22338.76</v>
      </c>
      <c r="M68" s="64">
        <v>5400</v>
      </c>
      <c r="N68" s="70">
        <v>4356</v>
      </c>
      <c r="O68" s="64">
        <v>11396.13</v>
      </c>
      <c r="P68" s="64">
        <v>900</v>
      </c>
      <c r="Q68" s="64">
        <v>42590.89</v>
      </c>
      <c r="R68" s="64">
        <v>21295.445</v>
      </c>
      <c r="S68" s="64">
        <v>0</v>
      </c>
      <c r="T68" s="49">
        <v>8295.445</v>
      </c>
      <c r="U68" s="71"/>
      <c r="V68" s="62">
        <v>15247533729</v>
      </c>
      <c r="W68" s="62">
        <v>15144457523</v>
      </c>
      <c r="X68" s="69"/>
      <c r="Y68" s="64"/>
      <c r="Z68" s="65"/>
    </row>
    <row r="69" s="1" customFormat="1" ht="15" hidden="1" spans="1:26">
      <c r="A69" s="13">
        <v>67</v>
      </c>
      <c r="B69" s="13" t="s">
        <v>27</v>
      </c>
      <c r="C69" s="14" t="s">
        <v>293</v>
      </c>
      <c r="D69" s="14" t="s">
        <v>29</v>
      </c>
      <c r="E69" s="14" t="s">
        <v>304</v>
      </c>
      <c r="F69" s="28" t="s">
        <v>305</v>
      </c>
      <c r="G69" s="14">
        <v>4</v>
      </c>
      <c r="H69" s="17">
        <v>144</v>
      </c>
      <c r="I69" s="17">
        <v>28.8</v>
      </c>
      <c r="J69" s="17">
        <v>86.4</v>
      </c>
      <c r="K69" s="36">
        <v>100800</v>
      </c>
      <c r="L69" s="13">
        <v>0</v>
      </c>
      <c r="M69" s="13">
        <v>1800</v>
      </c>
      <c r="N69" s="40">
        <v>75746</v>
      </c>
      <c r="O69" s="13">
        <v>55464.32</v>
      </c>
      <c r="P69" s="13">
        <v>50500</v>
      </c>
      <c r="Q69" s="13">
        <v>82510.32</v>
      </c>
      <c r="R69" s="13">
        <v>20627.58</v>
      </c>
      <c r="S69" s="13">
        <v>0</v>
      </c>
      <c r="T69" s="49">
        <v>-4572.42</v>
      </c>
      <c r="U69" s="50"/>
      <c r="V69" s="62">
        <v>15247533729</v>
      </c>
      <c r="W69" s="62">
        <v>13596690475</v>
      </c>
      <c r="X69" s="36"/>
      <c r="Y69" s="13"/>
      <c r="Z69" s="16"/>
    </row>
    <row r="70" s="1" customFormat="1" ht="15" hidden="1" spans="1:26">
      <c r="A70" s="13">
        <v>68</v>
      </c>
      <c r="B70" s="13" t="s">
        <v>27</v>
      </c>
      <c r="C70" s="14" t="s">
        <v>293</v>
      </c>
      <c r="D70" s="14" t="s">
        <v>29</v>
      </c>
      <c r="E70" s="14" t="s">
        <v>306</v>
      </c>
      <c r="F70" s="28" t="s">
        <v>307</v>
      </c>
      <c r="G70" s="14">
        <v>4</v>
      </c>
      <c r="H70" s="17">
        <v>36</v>
      </c>
      <c r="I70" s="17">
        <v>7.2</v>
      </c>
      <c r="J70" s="17">
        <v>21.6</v>
      </c>
      <c r="K70" s="36">
        <v>53000</v>
      </c>
      <c r="L70" s="13">
        <v>26000</v>
      </c>
      <c r="M70" s="13">
        <v>0</v>
      </c>
      <c r="N70" s="40">
        <v>29000</v>
      </c>
      <c r="O70" s="13">
        <v>43136.79</v>
      </c>
      <c r="P70" s="13">
        <v>12200</v>
      </c>
      <c r="Q70" s="13">
        <v>85936.79</v>
      </c>
      <c r="R70" s="13">
        <v>21484.1975</v>
      </c>
      <c r="S70" s="13">
        <v>0</v>
      </c>
      <c r="T70" s="49">
        <v>8234.1975</v>
      </c>
      <c r="U70" s="50"/>
      <c r="V70" s="62">
        <v>15247533729</v>
      </c>
      <c r="W70" s="62">
        <v>15590225295</v>
      </c>
      <c r="X70" s="36"/>
      <c r="Y70" s="13"/>
      <c r="Z70" s="16"/>
    </row>
    <row r="71" s="1" customFormat="1" ht="15" hidden="1" spans="1:26">
      <c r="A71" s="13">
        <v>69</v>
      </c>
      <c r="B71" s="13" t="s">
        <v>27</v>
      </c>
      <c r="C71" s="14" t="s">
        <v>293</v>
      </c>
      <c r="D71" s="14" t="s">
        <v>29</v>
      </c>
      <c r="E71" s="14" t="s">
        <v>308</v>
      </c>
      <c r="F71" s="28" t="s">
        <v>309</v>
      </c>
      <c r="G71" s="14">
        <v>3</v>
      </c>
      <c r="H71" s="17">
        <v>45</v>
      </c>
      <c r="I71" s="17">
        <v>9</v>
      </c>
      <c r="J71" s="17">
        <v>27</v>
      </c>
      <c r="K71" s="36">
        <v>50000</v>
      </c>
      <c r="L71" s="36">
        <v>37000</v>
      </c>
      <c r="M71" s="36">
        <v>900</v>
      </c>
      <c r="N71" s="36">
        <v>12000</v>
      </c>
      <c r="O71" s="36">
        <v>28641.07</v>
      </c>
      <c r="P71" s="36">
        <v>4050</v>
      </c>
      <c r="Q71" s="13">
        <v>74491.07</v>
      </c>
      <c r="R71" s="13">
        <v>24830.3566666667</v>
      </c>
      <c r="S71" s="13">
        <v>0</v>
      </c>
      <c r="T71" s="49">
        <v>8163.69</v>
      </c>
      <c r="U71" s="50"/>
      <c r="V71" s="62">
        <v>15247533729</v>
      </c>
      <c r="W71" s="62">
        <v>13947595476</v>
      </c>
      <c r="X71" s="36"/>
      <c r="Y71" s="16"/>
      <c r="Z71" s="16"/>
    </row>
    <row r="72" s="1" customFormat="1" ht="15" hidden="1" spans="1:26">
      <c r="A72" s="13">
        <v>70</v>
      </c>
      <c r="B72" s="13" t="s">
        <v>27</v>
      </c>
      <c r="C72" s="14" t="s">
        <v>293</v>
      </c>
      <c r="D72" s="14" t="s">
        <v>29</v>
      </c>
      <c r="E72" s="14" t="s">
        <v>310</v>
      </c>
      <c r="F72" s="28" t="s">
        <v>311</v>
      </c>
      <c r="G72" s="14">
        <v>5</v>
      </c>
      <c r="H72" s="17">
        <v>36</v>
      </c>
      <c r="I72" s="17">
        <v>7.2</v>
      </c>
      <c r="J72" s="17">
        <v>21.6</v>
      </c>
      <c r="K72" s="36">
        <v>25200</v>
      </c>
      <c r="L72" s="36">
        <v>28000</v>
      </c>
      <c r="M72" s="36">
        <v>5400</v>
      </c>
      <c r="N72" s="36">
        <v>13500</v>
      </c>
      <c r="O72" s="36">
        <v>25673.71</v>
      </c>
      <c r="P72" s="36">
        <v>7100</v>
      </c>
      <c r="Q72" s="13">
        <v>65473.71</v>
      </c>
      <c r="R72" s="13">
        <v>13094.742</v>
      </c>
      <c r="S72" s="13">
        <v>0</v>
      </c>
      <c r="T72" s="49">
        <v>8054.742</v>
      </c>
      <c r="U72" s="50"/>
      <c r="V72" s="62">
        <v>15247533729</v>
      </c>
      <c r="W72" s="62">
        <v>15934994740</v>
      </c>
      <c r="X72" s="36"/>
      <c r="Y72" s="16"/>
      <c r="Z72" s="16"/>
    </row>
    <row r="73" s="1" customFormat="1" ht="15" hidden="1" spans="1:26">
      <c r="A73" s="13">
        <v>71</v>
      </c>
      <c r="B73" s="13" t="s">
        <v>27</v>
      </c>
      <c r="C73" s="14" t="s">
        <v>293</v>
      </c>
      <c r="D73" s="14" t="s">
        <v>29</v>
      </c>
      <c r="E73" s="14" t="s">
        <v>312</v>
      </c>
      <c r="F73" s="28" t="s">
        <v>313</v>
      </c>
      <c r="G73" s="14">
        <v>3</v>
      </c>
      <c r="H73" s="17">
        <v>150</v>
      </c>
      <c r="I73" s="17">
        <v>30</v>
      </c>
      <c r="J73" s="17">
        <v>90</v>
      </c>
      <c r="K73" s="36">
        <v>105000</v>
      </c>
      <c r="L73" s="36">
        <v>5500</v>
      </c>
      <c r="M73" s="36">
        <v>0</v>
      </c>
      <c r="N73" s="36">
        <v>70000</v>
      </c>
      <c r="O73" s="36">
        <v>22104.83</v>
      </c>
      <c r="P73" s="36">
        <v>44000</v>
      </c>
      <c r="Q73" s="13">
        <v>53604.83</v>
      </c>
      <c r="R73" s="13">
        <v>17868.2766666667</v>
      </c>
      <c r="S73" s="13">
        <v>0</v>
      </c>
      <c r="T73" s="49">
        <v>-17131.7233333333</v>
      </c>
      <c r="U73" s="50"/>
      <c r="V73" s="62">
        <v>15247533729</v>
      </c>
      <c r="W73" s="62">
        <v>18747854985</v>
      </c>
      <c r="X73" s="36"/>
      <c r="Y73" s="16"/>
      <c r="Z73" s="16"/>
    </row>
    <row r="74" s="1" customFormat="1" ht="15" hidden="1" spans="1:26">
      <c r="A74" s="13">
        <v>72</v>
      </c>
      <c r="B74" s="13" t="s">
        <v>27</v>
      </c>
      <c r="C74" s="14" t="s">
        <v>293</v>
      </c>
      <c r="D74" s="14" t="s">
        <v>29</v>
      </c>
      <c r="E74" s="14" t="s">
        <v>314</v>
      </c>
      <c r="F74" s="28" t="s">
        <v>315</v>
      </c>
      <c r="G74" s="14">
        <v>2</v>
      </c>
      <c r="H74" s="17">
        <v>12</v>
      </c>
      <c r="I74" s="17">
        <v>2.4</v>
      </c>
      <c r="J74" s="17">
        <v>7.2</v>
      </c>
      <c r="K74" s="36">
        <v>28000</v>
      </c>
      <c r="L74" s="36">
        <v>20500</v>
      </c>
      <c r="M74" s="36">
        <v>0</v>
      </c>
      <c r="N74" s="36">
        <v>12000</v>
      </c>
      <c r="O74" s="36">
        <v>15614.4</v>
      </c>
      <c r="P74" s="36">
        <v>3600</v>
      </c>
      <c r="Q74" s="13">
        <v>44514.4</v>
      </c>
      <c r="R74" s="13">
        <v>22257.2</v>
      </c>
      <c r="S74" s="13">
        <v>0</v>
      </c>
      <c r="T74" s="49">
        <v>8257.2</v>
      </c>
      <c r="U74" s="50"/>
      <c r="V74" s="62">
        <v>15247533729</v>
      </c>
      <c r="W74" s="62">
        <v>15886027915</v>
      </c>
      <c r="X74" s="36"/>
      <c r="Y74" s="16"/>
      <c r="Z74" s="16"/>
    </row>
    <row r="75" s="1" customFormat="1" ht="15" hidden="1" spans="1:26">
      <c r="A75" s="13">
        <v>73</v>
      </c>
      <c r="B75" s="13" t="s">
        <v>27</v>
      </c>
      <c r="C75" s="14" t="s">
        <v>293</v>
      </c>
      <c r="D75" s="14" t="s">
        <v>29</v>
      </c>
      <c r="E75" s="14" t="s">
        <v>316</v>
      </c>
      <c r="F75" s="28" t="s">
        <v>317</v>
      </c>
      <c r="G75" s="14">
        <v>3</v>
      </c>
      <c r="H75" s="17">
        <v>45</v>
      </c>
      <c r="I75" s="17">
        <v>9</v>
      </c>
      <c r="J75" s="17">
        <v>27</v>
      </c>
      <c r="K75" s="36">
        <v>31500</v>
      </c>
      <c r="L75" s="36">
        <v>6000</v>
      </c>
      <c r="M75" s="36">
        <v>4680</v>
      </c>
      <c r="N75" s="36">
        <v>32000</v>
      </c>
      <c r="O75" s="36">
        <v>14291.73</v>
      </c>
      <c r="P75" s="36">
        <v>14500</v>
      </c>
      <c r="Q75" s="13">
        <v>42471.73</v>
      </c>
      <c r="R75" s="13">
        <v>14157.2433333333</v>
      </c>
      <c r="S75" s="13">
        <v>0</v>
      </c>
      <c r="T75" s="49">
        <v>3657.24333333333</v>
      </c>
      <c r="U75" s="50"/>
      <c r="V75" s="62">
        <v>15247533729</v>
      </c>
      <c r="W75" s="62">
        <v>15547580281</v>
      </c>
      <c r="X75" s="36"/>
      <c r="Y75" s="16"/>
      <c r="Z75" s="16"/>
    </row>
    <row r="76" s="1" customFormat="1" ht="15" hidden="1" spans="1:26">
      <c r="A76" s="13">
        <v>74</v>
      </c>
      <c r="B76" s="13" t="s">
        <v>27</v>
      </c>
      <c r="C76" s="14" t="s">
        <v>293</v>
      </c>
      <c r="D76" s="14" t="s">
        <v>29</v>
      </c>
      <c r="E76" s="14" t="s">
        <v>318</v>
      </c>
      <c r="F76" s="28" t="s">
        <v>319</v>
      </c>
      <c r="G76" s="14">
        <v>2</v>
      </c>
      <c r="H76" s="17">
        <v>30</v>
      </c>
      <c r="I76" s="17">
        <v>6</v>
      </c>
      <c r="J76" s="17">
        <v>18</v>
      </c>
      <c r="K76" s="36">
        <v>26400</v>
      </c>
      <c r="L76" s="36">
        <v>3500</v>
      </c>
      <c r="M76" s="36">
        <v>0</v>
      </c>
      <c r="N76" s="36">
        <v>17000</v>
      </c>
      <c r="O76" s="36">
        <v>31510.41</v>
      </c>
      <c r="P76" s="36">
        <v>9500</v>
      </c>
      <c r="Q76" s="13">
        <v>42510.41</v>
      </c>
      <c r="R76" s="13">
        <v>21255.205</v>
      </c>
      <c r="S76" s="13">
        <v>0</v>
      </c>
      <c r="T76" s="49">
        <v>8055.205</v>
      </c>
      <c r="U76" s="36"/>
      <c r="V76" s="62">
        <v>15247533729</v>
      </c>
      <c r="W76" s="62">
        <v>15004984232</v>
      </c>
      <c r="X76" s="36"/>
      <c r="Y76" s="36"/>
      <c r="Z76" s="16"/>
    </row>
    <row r="77" s="1" customFormat="1" ht="15" hidden="1" spans="1:26">
      <c r="A77" s="13">
        <v>75</v>
      </c>
      <c r="B77" s="13" t="s">
        <v>27</v>
      </c>
      <c r="C77" s="14" t="s">
        <v>293</v>
      </c>
      <c r="D77" s="14" t="s">
        <v>29</v>
      </c>
      <c r="E77" s="14" t="s">
        <v>320</v>
      </c>
      <c r="F77" s="28" t="s">
        <v>321</v>
      </c>
      <c r="G77" s="14">
        <v>2</v>
      </c>
      <c r="H77" s="17">
        <v>32</v>
      </c>
      <c r="I77" s="17">
        <v>6.4</v>
      </c>
      <c r="J77" s="17">
        <v>19.2</v>
      </c>
      <c r="K77" s="36">
        <v>28500</v>
      </c>
      <c r="L77" s="36">
        <v>0</v>
      </c>
      <c r="M77" s="36">
        <v>3510</v>
      </c>
      <c r="N77" s="36">
        <v>13000</v>
      </c>
      <c r="O77" s="36">
        <v>36260.01</v>
      </c>
      <c r="P77" s="36">
        <v>8000</v>
      </c>
      <c r="Q77" s="13">
        <v>44770.01</v>
      </c>
      <c r="R77" s="13">
        <v>22385.005</v>
      </c>
      <c r="S77" s="13">
        <v>0</v>
      </c>
      <c r="T77" s="49">
        <v>8135.005</v>
      </c>
      <c r="U77" s="50"/>
      <c r="V77" s="62">
        <v>15247533729</v>
      </c>
      <c r="W77" s="62">
        <v>15204887627</v>
      </c>
      <c r="X77" s="36"/>
      <c r="Y77" s="16"/>
      <c r="Z77" s="16"/>
    </row>
    <row r="78" s="1" customFormat="1" ht="15" hidden="1" spans="1:26">
      <c r="A78" s="13">
        <v>76</v>
      </c>
      <c r="B78" s="13" t="s">
        <v>27</v>
      </c>
      <c r="C78" s="14" t="s">
        <v>293</v>
      </c>
      <c r="D78" s="14" t="s">
        <v>29</v>
      </c>
      <c r="E78" s="14" t="s">
        <v>322</v>
      </c>
      <c r="F78" s="28" t="s">
        <v>323</v>
      </c>
      <c r="G78" s="14">
        <v>4</v>
      </c>
      <c r="H78" s="17">
        <v>36</v>
      </c>
      <c r="I78" s="17">
        <v>7.2</v>
      </c>
      <c r="J78" s="17">
        <v>21.6</v>
      </c>
      <c r="K78" s="36">
        <v>25200</v>
      </c>
      <c r="L78" s="36">
        <v>17000</v>
      </c>
      <c r="M78" s="36">
        <v>0</v>
      </c>
      <c r="N78" s="36">
        <v>23000</v>
      </c>
      <c r="O78" s="36">
        <v>18534.05</v>
      </c>
      <c r="P78" s="36">
        <v>9800</v>
      </c>
      <c r="Q78" s="13">
        <v>48734.05</v>
      </c>
      <c r="R78" s="13">
        <v>12183.5125</v>
      </c>
      <c r="S78" s="13">
        <v>0</v>
      </c>
      <c r="T78" s="49">
        <v>5883.5125</v>
      </c>
      <c r="U78" s="50"/>
      <c r="V78" s="62">
        <v>15247533729</v>
      </c>
      <c r="W78" s="62">
        <v>15144810982</v>
      </c>
      <c r="X78" s="36"/>
      <c r="Y78" s="16"/>
      <c r="Z78" s="16"/>
    </row>
    <row r="79" s="1" customFormat="1" ht="15" hidden="1" spans="1:26">
      <c r="A79" s="13">
        <v>77</v>
      </c>
      <c r="B79" s="13" t="s">
        <v>27</v>
      </c>
      <c r="C79" s="14" t="s">
        <v>293</v>
      </c>
      <c r="D79" s="14" t="s">
        <v>29</v>
      </c>
      <c r="E79" s="14" t="s">
        <v>324</v>
      </c>
      <c r="F79" s="28" t="s">
        <v>325</v>
      </c>
      <c r="G79" s="14">
        <v>5</v>
      </c>
      <c r="H79" s="17">
        <v>27</v>
      </c>
      <c r="I79" s="17">
        <v>5.4</v>
      </c>
      <c r="J79" s="17">
        <v>16.2</v>
      </c>
      <c r="K79" s="36">
        <v>58500</v>
      </c>
      <c r="L79" s="36">
        <v>55000</v>
      </c>
      <c r="M79" s="36">
        <v>5400</v>
      </c>
      <c r="N79" s="36">
        <v>13500</v>
      </c>
      <c r="O79" s="36">
        <v>32748.4</v>
      </c>
      <c r="P79" s="36">
        <v>7100</v>
      </c>
      <c r="Q79" s="13">
        <v>99548.4</v>
      </c>
      <c r="R79" s="13">
        <v>19909.68</v>
      </c>
      <c r="S79" s="13">
        <v>0</v>
      </c>
      <c r="T79" s="49">
        <v>8209.68</v>
      </c>
      <c r="U79" s="50"/>
      <c r="V79" s="62">
        <v>15247533729</v>
      </c>
      <c r="W79" s="62">
        <v>15849551843</v>
      </c>
      <c r="X79" s="36"/>
      <c r="Y79" s="16"/>
      <c r="Z79" s="16"/>
    </row>
    <row r="80" s="1" customFormat="1" ht="15" hidden="1" spans="1:26">
      <c r="A80" s="13">
        <v>78</v>
      </c>
      <c r="B80" s="13" t="s">
        <v>27</v>
      </c>
      <c r="C80" s="14" t="s">
        <v>293</v>
      </c>
      <c r="D80" s="14" t="s">
        <v>29</v>
      </c>
      <c r="E80" s="14" t="s">
        <v>326</v>
      </c>
      <c r="F80" s="28" t="s">
        <v>327</v>
      </c>
      <c r="G80" s="14">
        <v>2</v>
      </c>
      <c r="H80" s="17">
        <v>30</v>
      </c>
      <c r="I80" s="17">
        <v>6</v>
      </c>
      <c r="J80" s="17">
        <v>18</v>
      </c>
      <c r="K80" s="36">
        <v>42000</v>
      </c>
      <c r="L80" s="36">
        <v>0</v>
      </c>
      <c r="M80" s="36">
        <v>28000</v>
      </c>
      <c r="N80" s="36">
        <v>15000</v>
      </c>
      <c r="O80" s="36">
        <v>23190.02</v>
      </c>
      <c r="P80" s="36">
        <v>8000</v>
      </c>
      <c r="Q80" s="13">
        <v>58190.02</v>
      </c>
      <c r="R80" s="13">
        <v>29095.01</v>
      </c>
      <c r="S80" s="13">
        <v>0</v>
      </c>
      <c r="T80" s="49">
        <v>8095.01</v>
      </c>
      <c r="U80" s="50"/>
      <c r="V80" s="62">
        <v>15247533729</v>
      </c>
      <c r="W80" s="62">
        <v>15848570550</v>
      </c>
      <c r="X80" s="36"/>
      <c r="Y80" s="16"/>
      <c r="Z80" s="16"/>
    </row>
    <row r="81" s="1" customFormat="1" ht="15" hidden="1" spans="1:26">
      <c r="A81" s="13">
        <v>79</v>
      </c>
      <c r="B81" s="13" t="s">
        <v>27</v>
      </c>
      <c r="C81" s="14" t="s">
        <v>293</v>
      </c>
      <c r="D81" s="14" t="s">
        <v>29</v>
      </c>
      <c r="E81" s="14" t="s">
        <v>328</v>
      </c>
      <c r="F81" s="28" t="s">
        <v>329</v>
      </c>
      <c r="G81" s="14">
        <v>5</v>
      </c>
      <c r="H81" s="17">
        <v>30</v>
      </c>
      <c r="I81" s="17">
        <v>6</v>
      </c>
      <c r="J81" s="17">
        <v>18</v>
      </c>
      <c r="K81" s="36">
        <v>40000</v>
      </c>
      <c r="L81" s="36">
        <v>36200</v>
      </c>
      <c r="M81" s="36">
        <v>0</v>
      </c>
      <c r="N81" s="36">
        <v>15000</v>
      </c>
      <c r="O81" s="36">
        <v>35443.18</v>
      </c>
      <c r="P81" s="36">
        <v>5450</v>
      </c>
      <c r="Q81" s="13">
        <v>81193.18</v>
      </c>
      <c r="R81" s="13">
        <v>16238.636</v>
      </c>
      <c r="S81" s="13">
        <v>0</v>
      </c>
      <c r="T81" s="49">
        <v>8238.636</v>
      </c>
      <c r="U81" s="50"/>
      <c r="V81" s="62">
        <v>15247533729</v>
      </c>
      <c r="W81" s="62">
        <v>15847535574</v>
      </c>
      <c r="X81" s="36"/>
      <c r="Y81" s="16"/>
      <c r="Z81" s="16"/>
    </row>
    <row r="82" s="1" customFormat="1" ht="15" hidden="1" spans="1:26">
      <c r="A82" s="13">
        <v>80</v>
      </c>
      <c r="B82" s="13" t="s">
        <v>27</v>
      </c>
      <c r="C82" s="14" t="s">
        <v>293</v>
      </c>
      <c r="D82" s="14" t="s">
        <v>29</v>
      </c>
      <c r="E82" s="14" t="s">
        <v>330</v>
      </c>
      <c r="F82" s="28" t="s">
        <v>331</v>
      </c>
      <c r="G82" s="14">
        <v>5</v>
      </c>
      <c r="H82" s="17">
        <v>52</v>
      </c>
      <c r="I82" s="17">
        <v>10.4</v>
      </c>
      <c r="J82" s="17">
        <v>31.2</v>
      </c>
      <c r="K82" s="36">
        <v>36400</v>
      </c>
      <c r="L82" s="36">
        <v>8100</v>
      </c>
      <c r="M82" s="36">
        <v>0</v>
      </c>
      <c r="N82" s="36">
        <v>22000</v>
      </c>
      <c r="O82" s="36">
        <v>60098.64</v>
      </c>
      <c r="P82" s="36">
        <v>12500</v>
      </c>
      <c r="Q82" s="13">
        <v>77698.64</v>
      </c>
      <c r="R82" s="13">
        <v>15539.728</v>
      </c>
      <c r="S82" s="13">
        <v>0</v>
      </c>
      <c r="T82" s="49">
        <v>8259.728</v>
      </c>
      <c r="U82" s="50"/>
      <c r="V82" s="62">
        <v>15247533729</v>
      </c>
      <c r="W82" s="62">
        <v>13298091656</v>
      </c>
      <c r="X82" s="36"/>
      <c r="Y82" s="16"/>
      <c r="Z82" s="16"/>
    </row>
    <row r="83" s="1" customFormat="1" ht="15" hidden="1" spans="1:26">
      <c r="A83" s="13">
        <v>81</v>
      </c>
      <c r="B83" s="13" t="s">
        <v>27</v>
      </c>
      <c r="C83" s="14" t="s">
        <v>293</v>
      </c>
      <c r="D83" s="14" t="s">
        <v>29</v>
      </c>
      <c r="E83" s="14" t="s">
        <v>332</v>
      </c>
      <c r="F83" s="28" t="s">
        <v>333</v>
      </c>
      <c r="G83" s="14">
        <v>2</v>
      </c>
      <c r="H83" s="17">
        <v>24</v>
      </c>
      <c r="I83" s="17">
        <v>4.8</v>
      </c>
      <c r="J83" s="17">
        <v>14.4</v>
      </c>
      <c r="K83" s="36">
        <v>16800</v>
      </c>
      <c r="L83" s="36">
        <v>0</v>
      </c>
      <c r="M83" s="36">
        <v>0</v>
      </c>
      <c r="N83" s="36">
        <v>7500</v>
      </c>
      <c r="O83" s="36">
        <v>34195.9</v>
      </c>
      <c r="P83" s="36">
        <v>6200</v>
      </c>
      <c r="Q83" s="13">
        <v>35495.9</v>
      </c>
      <c r="R83" s="13">
        <v>17747.95</v>
      </c>
      <c r="S83" s="13">
        <v>4320</v>
      </c>
      <c r="T83" s="49">
        <v>7187.95</v>
      </c>
      <c r="U83" s="50"/>
      <c r="V83" s="62">
        <v>15247533729</v>
      </c>
      <c r="W83" s="62">
        <v>15147032745</v>
      </c>
      <c r="X83" s="36"/>
      <c r="Y83" s="16"/>
      <c r="Z83" s="16"/>
    </row>
    <row r="84" s="1" customFormat="1" ht="15" hidden="1" spans="1:26">
      <c r="A84" s="13">
        <v>82</v>
      </c>
      <c r="B84" s="13" t="s">
        <v>27</v>
      </c>
      <c r="C84" s="14" t="s">
        <v>293</v>
      </c>
      <c r="D84" s="14" t="s">
        <v>29</v>
      </c>
      <c r="E84" s="14" t="s">
        <v>334</v>
      </c>
      <c r="F84" s="28" t="s">
        <v>335</v>
      </c>
      <c r="G84" s="14">
        <v>6</v>
      </c>
      <c r="H84" s="17">
        <v>36</v>
      </c>
      <c r="I84" s="17">
        <v>7.2</v>
      </c>
      <c r="J84" s="17">
        <v>21.6</v>
      </c>
      <c r="K84" s="36">
        <v>25200</v>
      </c>
      <c r="L84" s="36">
        <v>28000</v>
      </c>
      <c r="M84" s="36">
        <v>0</v>
      </c>
      <c r="N84" s="36">
        <v>18000</v>
      </c>
      <c r="O84" s="36">
        <v>38016.7</v>
      </c>
      <c r="P84" s="36">
        <v>10800</v>
      </c>
      <c r="Q84" s="13">
        <v>73216.7</v>
      </c>
      <c r="R84" s="13">
        <v>12202.7833333333</v>
      </c>
      <c r="S84" s="13">
        <v>0</v>
      </c>
      <c r="T84" s="49">
        <v>8002.78333333333</v>
      </c>
      <c r="U84" s="50"/>
      <c r="V84" s="62">
        <v>15247533729</v>
      </c>
      <c r="W84" s="62">
        <v>15771592242</v>
      </c>
      <c r="X84" s="36"/>
      <c r="Y84" s="16"/>
      <c r="Z84" s="16"/>
    </row>
    <row r="85" s="1" customFormat="1" ht="15" hidden="1" spans="1:26">
      <c r="A85" s="13">
        <v>83</v>
      </c>
      <c r="B85" s="13" t="s">
        <v>27</v>
      </c>
      <c r="C85" s="14" t="s">
        <v>293</v>
      </c>
      <c r="D85" s="14" t="s">
        <v>29</v>
      </c>
      <c r="E85" s="14" t="s">
        <v>336</v>
      </c>
      <c r="F85" s="28" t="s">
        <v>337</v>
      </c>
      <c r="G85" s="14">
        <v>4</v>
      </c>
      <c r="H85" s="17">
        <v>40</v>
      </c>
      <c r="I85" s="17">
        <v>8</v>
      </c>
      <c r="J85" s="17">
        <v>24</v>
      </c>
      <c r="K85" s="36">
        <v>28000</v>
      </c>
      <c r="L85" s="36">
        <v>0</v>
      </c>
      <c r="M85" s="36">
        <v>3600</v>
      </c>
      <c r="N85" s="36">
        <v>23000</v>
      </c>
      <c r="O85" s="36">
        <v>48852.16</v>
      </c>
      <c r="P85" s="36">
        <v>10800</v>
      </c>
      <c r="Q85" s="13">
        <v>64652.16</v>
      </c>
      <c r="R85" s="13">
        <v>16163.04</v>
      </c>
      <c r="S85" s="13">
        <v>7200</v>
      </c>
      <c r="T85" s="49">
        <v>7363.04</v>
      </c>
      <c r="U85" s="50"/>
      <c r="V85" s="62">
        <v>15247533729</v>
      </c>
      <c r="W85" s="62">
        <v>15771509048</v>
      </c>
      <c r="X85" s="36"/>
      <c r="Y85" s="16"/>
      <c r="Z85" s="16"/>
    </row>
    <row r="86" s="1" customFormat="1" ht="15" hidden="1" spans="1:26">
      <c r="A86" s="13">
        <v>84</v>
      </c>
      <c r="B86" s="13" t="s">
        <v>27</v>
      </c>
      <c r="C86" s="14" t="s">
        <v>293</v>
      </c>
      <c r="D86" s="14" t="s">
        <v>29</v>
      </c>
      <c r="E86" s="14" t="s">
        <v>338</v>
      </c>
      <c r="F86" s="28" t="s">
        <v>339</v>
      </c>
      <c r="G86" s="14">
        <v>4</v>
      </c>
      <c r="H86" s="17">
        <v>94</v>
      </c>
      <c r="I86" s="17">
        <v>18.8</v>
      </c>
      <c r="J86" s="17">
        <v>56.4</v>
      </c>
      <c r="K86" s="36">
        <v>65800</v>
      </c>
      <c r="L86" s="36">
        <v>21000</v>
      </c>
      <c r="M86" s="36">
        <v>1800</v>
      </c>
      <c r="N86" s="36">
        <v>23000</v>
      </c>
      <c r="O86" s="36">
        <v>44776.99</v>
      </c>
      <c r="P86" s="36">
        <v>12000</v>
      </c>
      <c r="Q86" s="13">
        <v>78576.99</v>
      </c>
      <c r="R86" s="13">
        <v>19644.2475</v>
      </c>
      <c r="S86" s="13">
        <v>0</v>
      </c>
      <c r="T86" s="49">
        <v>3194.2475</v>
      </c>
      <c r="U86" s="50"/>
      <c r="V86" s="62">
        <v>15247533729</v>
      </c>
      <c r="W86" s="62">
        <v>13847457468</v>
      </c>
      <c r="X86" s="36"/>
      <c r="Y86" s="16"/>
      <c r="Z86" s="16"/>
    </row>
    <row r="87" s="1" customFormat="1" ht="15" hidden="1" spans="1:26">
      <c r="A87" s="13">
        <v>85</v>
      </c>
      <c r="B87" s="13" t="s">
        <v>27</v>
      </c>
      <c r="C87" s="14" t="s">
        <v>293</v>
      </c>
      <c r="D87" s="14" t="s">
        <v>29</v>
      </c>
      <c r="E87" s="14" t="s">
        <v>340</v>
      </c>
      <c r="F87" s="28" t="s">
        <v>341</v>
      </c>
      <c r="G87" s="14">
        <v>5</v>
      </c>
      <c r="H87" s="17">
        <v>55</v>
      </c>
      <c r="I87" s="17">
        <v>11</v>
      </c>
      <c r="J87" s="17">
        <v>33</v>
      </c>
      <c r="K87" s="36">
        <v>38500</v>
      </c>
      <c r="L87" s="36">
        <v>17500</v>
      </c>
      <c r="M87" s="36">
        <v>0</v>
      </c>
      <c r="N87" s="36">
        <v>31034</v>
      </c>
      <c r="O87" s="36">
        <v>44451.08</v>
      </c>
      <c r="P87" s="36">
        <v>14750</v>
      </c>
      <c r="Q87" s="13">
        <v>78235.08</v>
      </c>
      <c r="R87" s="13">
        <v>15647.016</v>
      </c>
      <c r="S87" s="13">
        <v>0</v>
      </c>
      <c r="T87" s="49">
        <v>7947.016</v>
      </c>
      <c r="U87" s="50"/>
      <c r="V87" s="62">
        <v>15247533729</v>
      </c>
      <c r="W87" s="62">
        <v>18744421101</v>
      </c>
      <c r="X87" s="36"/>
      <c r="Y87" s="16"/>
      <c r="Z87" s="16"/>
    </row>
    <row r="88" s="1" customFormat="1" ht="15" hidden="1" spans="1:26">
      <c r="A88" s="13">
        <v>86</v>
      </c>
      <c r="B88" s="13" t="s">
        <v>27</v>
      </c>
      <c r="C88" s="14" t="s">
        <v>293</v>
      </c>
      <c r="D88" s="14" t="s">
        <v>29</v>
      </c>
      <c r="E88" s="14" t="s">
        <v>342</v>
      </c>
      <c r="F88" s="28" t="s">
        <v>343</v>
      </c>
      <c r="G88" s="14">
        <v>4</v>
      </c>
      <c r="H88" s="17">
        <v>52</v>
      </c>
      <c r="I88" s="17">
        <v>10.4</v>
      </c>
      <c r="J88" s="17">
        <v>31.2</v>
      </c>
      <c r="K88" s="36">
        <v>36400</v>
      </c>
      <c r="L88" s="27">
        <v>26100</v>
      </c>
      <c r="M88" s="27">
        <v>2160</v>
      </c>
      <c r="N88" s="27">
        <v>27000</v>
      </c>
      <c r="O88" s="27">
        <v>17195.57</v>
      </c>
      <c r="P88" s="27">
        <v>13800</v>
      </c>
      <c r="Q88" s="13">
        <v>58655.57</v>
      </c>
      <c r="R88" s="13">
        <v>14663.8925</v>
      </c>
      <c r="S88" s="13">
        <v>0</v>
      </c>
      <c r="T88" s="49">
        <v>5563.8925</v>
      </c>
      <c r="U88" s="27"/>
      <c r="V88" s="62">
        <v>15247533729</v>
      </c>
      <c r="W88" s="62">
        <v>13654757389</v>
      </c>
      <c r="X88" s="27"/>
      <c r="Y88" s="27"/>
      <c r="Z88" s="27"/>
    </row>
    <row r="89" s="1" customFormat="1" ht="15" hidden="1" spans="1:26">
      <c r="A89" s="13">
        <v>87</v>
      </c>
      <c r="B89" s="13" t="s">
        <v>27</v>
      </c>
      <c r="C89" s="14" t="s">
        <v>293</v>
      </c>
      <c r="D89" s="14" t="s">
        <v>29</v>
      </c>
      <c r="E89" s="14" t="s">
        <v>344</v>
      </c>
      <c r="F89" s="28" t="s">
        <v>345</v>
      </c>
      <c r="G89" s="14">
        <v>2</v>
      </c>
      <c r="H89" s="17">
        <v>34.5</v>
      </c>
      <c r="I89" s="17">
        <v>6.9</v>
      </c>
      <c r="J89" s="17">
        <v>20.7</v>
      </c>
      <c r="K89" s="36">
        <v>36000</v>
      </c>
      <c r="L89" s="27">
        <v>1750</v>
      </c>
      <c r="M89" s="27">
        <v>9000</v>
      </c>
      <c r="N89" s="27">
        <v>24568</v>
      </c>
      <c r="O89" s="27">
        <v>27609.51</v>
      </c>
      <c r="P89" s="27">
        <v>10350</v>
      </c>
      <c r="Q89" s="13">
        <v>52577.51</v>
      </c>
      <c r="R89" s="13">
        <v>26288.755</v>
      </c>
      <c r="S89" s="13">
        <v>0</v>
      </c>
      <c r="T89" s="49">
        <v>8288.755</v>
      </c>
      <c r="U89" s="27"/>
      <c r="V89" s="62">
        <v>15247533729</v>
      </c>
      <c r="W89" s="62">
        <v>13948959920</v>
      </c>
      <c r="X89" s="27"/>
      <c r="Y89" s="27"/>
      <c r="Z89" s="27"/>
    </row>
    <row r="90" s="1" customFormat="1" ht="15" hidden="1" spans="1:26">
      <c r="A90" s="13">
        <v>88</v>
      </c>
      <c r="B90" s="13" t="s">
        <v>27</v>
      </c>
      <c r="C90" s="14" t="s">
        <v>293</v>
      </c>
      <c r="D90" s="14" t="s">
        <v>29</v>
      </c>
      <c r="E90" s="14" t="s">
        <v>346</v>
      </c>
      <c r="F90" s="28" t="s">
        <v>347</v>
      </c>
      <c r="G90" s="14">
        <v>6</v>
      </c>
      <c r="H90" s="17">
        <v>54</v>
      </c>
      <c r="I90" s="17">
        <v>10.8</v>
      </c>
      <c r="J90" s="17">
        <v>32.4</v>
      </c>
      <c r="K90" s="36">
        <v>47520</v>
      </c>
      <c r="L90" s="27">
        <v>0</v>
      </c>
      <c r="M90" s="27">
        <v>0</v>
      </c>
      <c r="N90" s="27">
        <v>18000</v>
      </c>
      <c r="O90" s="27">
        <v>89326.5</v>
      </c>
      <c r="P90" s="27">
        <v>10800</v>
      </c>
      <c r="Q90" s="13">
        <v>96526.5</v>
      </c>
      <c r="R90" s="13">
        <v>16087.75</v>
      </c>
      <c r="S90" s="13">
        <v>0</v>
      </c>
      <c r="T90" s="49">
        <v>8167.75</v>
      </c>
      <c r="U90" s="27"/>
      <c r="V90" s="62">
        <v>15247533729</v>
      </c>
      <c r="W90" s="62">
        <v>15847532883</v>
      </c>
      <c r="X90" s="27"/>
      <c r="Y90" s="27"/>
      <c r="Z90" s="27"/>
    </row>
    <row r="91" s="1" customFormat="1" ht="15" hidden="1" spans="1:26">
      <c r="A91" s="13">
        <v>89</v>
      </c>
      <c r="B91" s="13" t="s">
        <v>27</v>
      </c>
      <c r="C91" s="14" t="s">
        <v>293</v>
      </c>
      <c r="D91" s="14" t="s">
        <v>29</v>
      </c>
      <c r="E91" s="14" t="s">
        <v>348</v>
      </c>
      <c r="F91" s="28" t="s">
        <v>349</v>
      </c>
      <c r="G91" s="14">
        <v>5</v>
      </c>
      <c r="H91" s="17">
        <v>45</v>
      </c>
      <c r="I91" s="17">
        <v>9</v>
      </c>
      <c r="J91" s="17">
        <v>27</v>
      </c>
      <c r="K91" s="36">
        <v>55000</v>
      </c>
      <c r="L91" s="27">
        <v>51000</v>
      </c>
      <c r="M91" s="27">
        <v>6300</v>
      </c>
      <c r="N91" s="27">
        <v>25000</v>
      </c>
      <c r="O91" s="27">
        <v>23420.99</v>
      </c>
      <c r="P91" s="27">
        <v>10000</v>
      </c>
      <c r="Q91" s="13">
        <v>95720.99</v>
      </c>
      <c r="R91" s="13">
        <v>19144.198</v>
      </c>
      <c r="S91" s="13">
        <v>0</v>
      </c>
      <c r="T91" s="49">
        <v>8144.198</v>
      </c>
      <c r="U91" s="27"/>
      <c r="V91" s="62">
        <v>15247533729</v>
      </c>
      <c r="W91" s="62">
        <v>13947558381</v>
      </c>
      <c r="X91" s="27"/>
      <c r="Y91" s="27"/>
      <c r="Z91" s="27"/>
    </row>
    <row r="92" s="1" customFormat="1" ht="15" hidden="1" spans="1:26">
      <c r="A92" s="13">
        <v>90</v>
      </c>
      <c r="B92" s="13" t="s">
        <v>27</v>
      </c>
      <c r="C92" s="14" t="s">
        <v>293</v>
      </c>
      <c r="D92" s="14" t="s">
        <v>29</v>
      </c>
      <c r="E92" s="14" t="s">
        <v>350</v>
      </c>
      <c r="F92" s="28" t="s">
        <v>351</v>
      </c>
      <c r="G92" s="14">
        <v>3</v>
      </c>
      <c r="H92" s="17">
        <v>30</v>
      </c>
      <c r="I92" s="17">
        <v>6</v>
      </c>
      <c r="J92" s="17">
        <v>18</v>
      </c>
      <c r="K92" s="36">
        <v>29000</v>
      </c>
      <c r="L92" s="27">
        <v>17000</v>
      </c>
      <c r="M92" s="27">
        <v>0</v>
      </c>
      <c r="N92" s="27">
        <v>22800</v>
      </c>
      <c r="O92" s="27">
        <v>26405.81</v>
      </c>
      <c r="P92" s="27">
        <v>12700</v>
      </c>
      <c r="Q92" s="13">
        <v>53505.81</v>
      </c>
      <c r="R92" s="13">
        <v>17835.27</v>
      </c>
      <c r="S92" s="13">
        <v>0</v>
      </c>
      <c r="T92" s="49">
        <v>8168.60333333333</v>
      </c>
      <c r="U92" s="27"/>
      <c r="V92" s="62">
        <v>15247533729</v>
      </c>
      <c r="W92" s="62">
        <v>13734756183</v>
      </c>
      <c r="X92" s="27"/>
      <c r="Y92" s="27"/>
      <c r="Z92" s="27"/>
    </row>
    <row r="93" s="1" customFormat="1" ht="15" hidden="1" spans="1:26">
      <c r="A93" s="13">
        <v>91</v>
      </c>
      <c r="B93" s="13" t="s">
        <v>27</v>
      </c>
      <c r="C93" s="14" t="s">
        <v>293</v>
      </c>
      <c r="D93" s="14" t="s">
        <v>29</v>
      </c>
      <c r="E93" s="14" t="s">
        <v>352</v>
      </c>
      <c r="F93" s="28" t="s">
        <v>353</v>
      </c>
      <c r="G93" s="14">
        <v>2</v>
      </c>
      <c r="H93" s="17">
        <v>60</v>
      </c>
      <c r="I93" s="17">
        <v>12</v>
      </c>
      <c r="J93" s="17">
        <v>36</v>
      </c>
      <c r="K93" s="36">
        <v>42000</v>
      </c>
      <c r="L93" s="27">
        <v>0</v>
      </c>
      <c r="M93" s="27">
        <v>0</v>
      </c>
      <c r="N93" s="27">
        <v>23000</v>
      </c>
      <c r="O93" s="27">
        <v>40100.01</v>
      </c>
      <c r="P93" s="27">
        <v>12800</v>
      </c>
      <c r="Q93" s="13">
        <v>50300.01</v>
      </c>
      <c r="R93" s="13">
        <v>25150.005</v>
      </c>
      <c r="S93" s="13">
        <v>0</v>
      </c>
      <c r="T93" s="49">
        <v>4150.005</v>
      </c>
      <c r="U93" s="27"/>
      <c r="V93" s="62">
        <v>15247533729</v>
      </c>
      <c r="W93" s="62">
        <v>15924528819</v>
      </c>
      <c r="X93" s="27"/>
      <c r="Y93" s="27"/>
      <c r="Z93" s="27"/>
    </row>
    <row r="94" s="1" customFormat="1" ht="15" hidden="1" spans="1:26">
      <c r="A94" s="13">
        <v>92</v>
      </c>
      <c r="B94" s="13" t="s">
        <v>27</v>
      </c>
      <c r="C94" s="14" t="s">
        <v>293</v>
      </c>
      <c r="D94" s="14" t="s">
        <v>29</v>
      </c>
      <c r="E94" s="14" t="s">
        <v>354</v>
      </c>
      <c r="F94" s="28" t="s">
        <v>355</v>
      </c>
      <c r="G94" s="14">
        <v>2</v>
      </c>
      <c r="H94" s="17">
        <v>62</v>
      </c>
      <c r="I94" s="17">
        <v>12.4</v>
      </c>
      <c r="J94" s="17">
        <v>37.2</v>
      </c>
      <c r="K94" s="36">
        <v>43400</v>
      </c>
      <c r="L94" s="27">
        <v>0</v>
      </c>
      <c r="M94" s="27">
        <v>3600</v>
      </c>
      <c r="N94" s="27">
        <v>14000</v>
      </c>
      <c r="O94" s="27">
        <v>30693.35</v>
      </c>
      <c r="P94" s="27">
        <v>8100</v>
      </c>
      <c r="Q94" s="13">
        <v>40193.35</v>
      </c>
      <c r="R94" s="13">
        <v>20096.675</v>
      </c>
      <c r="S94" s="13">
        <v>0</v>
      </c>
      <c r="T94" s="49">
        <v>-1603.325</v>
      </c>
      <c r="U94" s="27"/>
      <c r="V94" s="62">
        <v>15247533729</v>
      </c>
      <c r="W94" s="62">
        <v>15924526865</v>
      </c>
      <c r="X94" s="27"/>
      <c r="Y94" s="27"/>
      <c r="Z94" s="27"/>
    </row>
    <row r="95" s="1" customFormat="1" ht="15" hidden="1" spans="1:26">
      <c r="A95" s="13">
        <v>93</v>
      </c>
      <c r="B95" s="13" t="s">
        <v>27</v>
      </c>
      <c r="C95" s="14" t="s">
        <v>293</v>
      </c>
      <c r="D95" s="14" t="s">
        <v>29</v>
      </c>
      <c r="E95" s="14" t="s">
        <v>356</v>
      </c>
      <c r="F95" s="28" t="s">
        <v>357</v>
      </c>
      <c r="G95" s="14">
        <v>2</v>
      </c>
      <c r="H95" s="17">
        <v>32</v>
      </c>
      <c r="I95" s="17">
        <v>6.4</v>
      </c>
      <c r="J95" s="17">
        <v>19.2</v>
      </c>
      <c r="K95" s="36">
        <v>33000</v>
      </c>
      <c r="L95" s="27">
        <v>0</v>
      </c>
      <c r="M95" s="27">
        <v>2340</v>
      </c>
      <c r="N95" s="27">
        <v>11873</v>
      </c>
      <c r="O95" s="27">
        <v>37957.25</v>
      </c>
      <c r="P95" s="27">
        <v>2600</v>
      </c>
      <c r="Q95" s="13">
        <v>49570.25</v>
      </c>
      <c r="R95" s="13">
        <v>24785.125</v>
      </c>
      <c r="S95" s="13">
        <v>0</v>
      </c>
      <c r="T95" s="49">
        <v>8285.125</v>
      </c>
      <c r="U95" s="27"/>
      <c r="V95" s="62">
        <v>15247533729</v>
      </c>
      <c r="W95" s="62">
        <v>13294849354</v>
      </c>
      <c r="X95" s="27"/>
      <c r="Y95" s="27"/>
      <c r="Z95" s="27"/>
    </row>
    <row r="96" s="1" customFormat="1" ht="15" hidden="1" spans="1:26">
      <c r="A96" s="13">
        <v>94</v>
      </c>
      <c r="B96" s="13" t="s">
        <v>27</v>
      </c>
      <c r="C96" s="14" t="s">
        <v>293</v>
      </c>
      <c r="D96" s="14" t="s">
        <v>29</v>
      </c>
      <c r="E96" s="14" t="s">
        <v>358</v>
      </c>
      <c r="F96" s="28" t="s">
        <v>359</v>
      </c>
      <c r="G96" s="14">
        <v>4</v>
      </c>
      <c r="H96" s="17">
        <v>35</v>
      </c>
      <c r="I96" s="17">
        <v>7</v>
      </c>
      <c r="J96" s="17">
        <v>21</v>
      </c>
      <c r="K96" s="36">
        <v>24500</v>
      </c>
      <c r="L96" s="27">
        <v>16200</v>
      </c>
      <c r="M96" s="27">
        <v>0</v>
      </c>
      <c r="N96" s="27">
        <v>27000</v>
      </c>
      <c r="O96" s="27">
        <v>17626.14</v>
      </c>
      <c r="P96" s="27">
        <v>11500</v>
      </c>
      <c r="Q96" s="13">
        <v>49326.14</v>
      </c>
      <c r="R96" s="13">
        <v>12331.535</v>
      </c>
      <c r="S96" s="13">
        <v>0</v>
      </c>
      <c r="T96" s="49">
        <v>6206.535</v>
      </c>
      <c r="U96" s="27"/>
      <c r="V96" s="62">
        <v>15247533729</v>
      </c>
      <c r="W96" s="62">
        <v>15849526347</v>
      </c>
      <c r="X96" s="27"/>
      <c r="Y96" s="27"/>
      <c r="Z96" s="27"/>
    </row>
    <row r="97" s="1" customFormat="1" ht="15" hidden="1" spans="1:26">
      <c r="A97" s="13">
        <v>95</v>
      </c>
      <c r="B97" s="13" t="s">
        <v>27</v>
      </c>
      <c r="C97" s="14" t="s">
        <v>293</v>
      </c>
      <c r="D97" s="14" t="s">
        <v>29</v>
      </c>
      <c r="E97" s="14" t="s">
        <v>360</v>
      </c>
      <c r="F97" s="28" t="s">
        <v>361</v>
      </c>
      <c r="G97" s="14">
        <v>2</v>
      </c>
      <c r="H97" s="17">
        <v>80</v>
      </c>
      <c r="I97" s="17">
        <v>16</v>
      </c>
      <c r="J97" s="17">
        <v>48</v>
      </c>
      <c r="K97" s="36">
        <v>56000</v>
      </c>
      <c r="L97" s="27">
        <v>0</v>
      </c>
      <c r="M97" s="27">
        <v>0</v>
      </c>
      <c r="N97" s="27">
        <v>20000</v>
      </c>
      <c r="O97" s="27">
        <v>34175.58</v>
      </c>
      <c r="P97" s="27">
        <v>12000</v>
      </c>
      <c r="Q97" s="13">
        <v>42175.58</v>
      </c>
      <c r="R97" s="13">
        <v>21087.79</v>
      </c>
      <c r="S97" s="13">
        <v>0</v>
      </c>
      <c r="T97" s="49">
        <v>-6912.21</v>
      </c>
      <c r="U97" s="27"/>
      <c r="V97" s="62">
        <v>15247533729</v>
      </c>
      <c r="W97" s="62">
        <v>13734759938</v>
      </c>
      <c r="X97" s="27"/>
      <c r="Y97" s="27"/>
      <c r="Z97" s="27"/>
    </row>
    <row r="98" s="1" customFormat="1" ht="15" hidden="1" spans="1:26">
      <c r="A98" s="13">
        <v>96</v>
      </c>
      <c r="B98" s="13" t="s">
        <v>27</v>
      </c>
      <c r="C98" s="14" t="s">
        <v>293</v>
      </c>
      <c r="D98" s="14" t="s">
        <v>29</v>
      </c>
      <c r="E98" s="14" t="s">
        <v>362</v>
      </c>
      <c r="F98" s="28" t="s">
        <v>363</v>
      </c>
      <c r="G98" s="14">
        <v>2</v>
      </c>
      <c r="H98" s="17">
        <v>26</v>
      </c>
      <c r="I98" s="17">
        <v>5.2</v>
      </c>
      <c r="J98" s="17">
        <v>15.6</v>
      </c>
      <c r="K98" s="36">
        <v>23500</v>
      </c>
      <c r="L98" s="27">
        <v>720</v>
      </c>
      <c r="M98" s="27">
        <v>9900</v>
      </c>
      <c r="N98" s="27">
        <v>12000</v>
      </c>
      <c r="O98" s="27">
        <v>23647.89</v>
      </c>
      <c r="P98" s="27">
        <v>6650</v>
      </c>
      <c r="Q98" s="13">
        <v>39617.89</v>
      </c>
      <c r="R98" s="13">
        <v>19808.945</v>
      </c>
      <c r="S98" s="13">
        <v>0</v>
      </c>
      <c r="T98" s="49">
        <v>8058.945</v>
      </c>
      <c r="U98" s="27"/>
      <c r="V98" s="62">
        <v>15247533729</v>
      </c>
      <c r="W98" s="62">
        <v>13304057702</v>
      </c>
      <c r="X98" s="27"/>
      <c r="Y98" s="27"/>
      <c r="Z98" s="27"/>
    </row>
    <row r="99" s="1" customFormat="1" ht="15" hidden="1" spans="1:26">
      <c r="A99" s="13">
        <v>97</v>
      </c>
      <c r="B99" s="13" t="s">
        <v>27</v>
      </c>
      <c r="C99" s="14" t="s">
        <v>293</v>
      </c>
      <c r="D99" s="14" t="s">
        <v>29</v>
      </c>
      <c r="E99" s="14" t="s">
        <v>364</v>
      </c>
      <c r="F99" s="28" t="s">
        <v>365</v>
      </c>
      <c r="G99" s="14">
        <v>2</v>
      </c>
      <c r="H99" s="17">
        <v>30</v>
      </c>
      <c r="I99" s="17">
        <v>6</v>
      </c>
      <c r="J99" s="17">
        <v>18</v>
      </c>
      <c r="K99" s="36">
        <v>43000</v>
      </c>
      <c r="L99" s="27">
        <v>31000</v>
      </c>
      <c r="M99" s="27">
        <v>0</v>
      </c>
      <c r="N99" s="27">
        <v>15000</v>
      </c>
      <c r="O99" s="27">
        <v>21654.95</v>
      </c>
      <c r="P99" s="27">
        <v>8100</v>
      </c>
      <c r="Q99" s="13">
        <v>59554.95</v>
      </c>
      <c r="R99" s="13">
        <v>29777.475</v>
      </c>
      <c r="S99" s="13">
        <v>0</v>
      </c>
      <c r="T99" s="49">
        <v>8277.475</v>
      </c>
      <c r="U99" s="27"/>
      <c r="V99" s="62">
        <v>15247533729</v>
      </c>
      <c r="W99" s="62">
        <v>15204891189</v>
      </c>
      <c r="X99" s="27"/>
      <c r="Y99" s="27"/>
      <c r="Z99" s="27"/>
    </row>
    <row r="100" s="1" customFormat="1" ht="15" hidden="1" spans="1:26">
      <c r="A100" s="13">
        <v>98</v>
      </c>
      <c r="B100" s="13" t="s">
        <v>27</v>
      </c>
      <c r="C100" s="14" t="s">
        <v>293</v>
      </c>
      <c r="D100" s="14" t="s">
        <v>29</v>
      </c>
      <c r="E100" s="14" t="s">
        <v>366</v>
      </c>
      <c r="F100" s="28" t="s">
        <v>367</v>
      </c>
      <c r="G100" s="14">
        <v>5</v>
      </c>
      <c r="H100" s="17">
        <v>26</v>
      </c>
      <c r="I100" s="17">
        <v>5.2</v>
      </c>
      <c r="J100" s="17">
        <v>15.6</v>
      </c>
      <c r="K100" s="36">
        <v>65000</v>
      </c>
      <c r="L100" s="27">
        <v>67000</v>
      </c>
      <c r="M100" s="27">
        <v>4500</v>
      </c>
      <c r="N100" s="27">
        <v>12000</v>
      </c>
      <c r="O100" s="27">
        <v>29749.49</v>
      </c>
      <c r="P100" s="27">
        <v>7650</v>
      </c>
      <c r="Q100" s="13">
        <v>105599.49</v>
      </c>
      <c r="R100" s="13">
        <v>21119.898</v>
      </c>
      <c r="S100" s="13">
        <v>0</v>
      </c>
      <c r="T100" s="49">
        <v>8119.898</v>
      </c>
      <c r="U100" s="27"/>
      <c r="V100" s="62">
        <v>15247533729</v>
      </c>
      <c r="W100" s="62">
        <v>13694021274</v>
      </c>
      <c r="X100" s="27"/>
      <c r="Y100" s="27"/>
      <c r="Z100" s="27"/>
    </row>
    <row r="101" s="1" customFormat="1" ht="15" hidden="1" spans="1:26">
      <c r="A101" s="13">
        <v>99</v>
      </c>
      <c r="B101" s="13" t="s">
        <v>27</v>
      </c>
      <c r="C101" s="14" t="s">
        <v>293</v>
      </c>
      <c r="D101" s="14" t="s">
        <v>29</v>
      </c>
      <c r="E101" s="14" t="s">
        <v>368</v>
      </c>
      <c r="F101" s="28" t="s">
        <v>369</v>
      </c>
      <c r="G101" s="14">
        <v>5</v>
      </c>
      <c r="H101" s="17">
        <v>115</v>
      </c>
      <c r="I101" s="17">
        <v>23</v>
      </c>
      <c r="J101" s="17">
        <v>69</v>
      </c>
      <c r="K101" s="36">
        <v>80500</v>
      </c>
      <c r="L101" s="27">
        <v>30000</v>
      </c>
      <c r="M101" s="27">
        <v>4500</v>
      </c>
      <c r="N101" s="27">
        <v>50000</v>
      </c>
      <c r="O101" s="27">
        <v>35469.07</v>
      </c>
      <c r="P101" s="27">
        <v>27000</v>
      </c>
      <c r="Q101" s="13">
        <v>92969.07</v>
      </c>
      <c r="R101" s="13">
        <v>18593.814</v>
      </c>
      <c r="S101" s="13">
        <v>0</v>
      </c>
      <c r="T101" s="49">
        <v>2493.814</v>
      </c>
      <c r="U101" s="27"/>
      <c r="V101" s="62">
        <v>15247533729</v>
      </c>
      <c r="W101" s="62">
        <v>15164922469</v>
      </c>
      <c r="X101" s="27"/>
      <c r="Y101" s="27"/>
      <c r="Z101" s="27"/>
    </row>
    <row r="102" s="1" customFormat="1" ht="15" hidden="1" spans="1:26">
      <c r="A102" s="13">
        <v>100</v>
      </c>
      <c r="B102" s="13" t="s">
        <v>27</v>
      </c>
      <c r="C102" s="14" t="s">
        <v>293</v>
      </c>
      <c r="D102" s="14" t="s">
        <v>29</v>
      </c>
      <c r="E102" s="14" t="s">
        <v>370</v>
      </c>
      <c r="F102" s="28" t="s">
        <v>371</v>
      </c>
      <c r="G102" s="14">
        <v>7</v>
      </c>
      <c r="H102" s="17">
        <v>33</v>
      </c>
      <c r="I102" s="17">
        <v>6.6</v>
      </c>
      <c r="J102" s="17">
        <v>19.8</v>
      </c>
      <c r="K102" s="36">
        <v>65000</v>
      </c>
      <c r="L102" s="27">
        <v>86000</v>
      </c>
      <c r="M102" s="27">
        <v>0</v>
      </c>
      <c r="N102" s="27">
        <v>16000</v>
      </c>
      <c r="O102" s="27">
        <v>26386.04</v>
      </c>
      <c r="P102" s="27">
        <v>7200</v>
      </c>
      <c r="Q102" s="13">
        <v>121186.04</v>
      </c>
      <c r="R102" s="13">
        <v>17312.2914285714</v>
      </c>
      <c r="S102" s="13">
        <v>0</v>
      </c>
      <c r="T102" s="49">
        <v>8026.57714285714</v>
      </c>
      <c r="U102" s="27"/>
      <c r="V102" s="62">
        <v>15247533729</v>
      </c>
      <c r="W102" s="62">
        <v>15114799183</v>
      </c>
      <c r="X102" s="27"/>
      <c r="Y102" s="27"/>
      <c r="Z102" s="27"/>
    </row>
    <row r="103" s="1" customFormat="1" ht="15" hidden="1" spans="1:26">
      <c r="A103" s="13">
        <v>101</v>
      </c>
      <c r="B103" s="13" t="s">
        <v>27</v>
      </c>
      <c r="C103" s="14" t="s">
        <v>293</v>
      </c>
      <c r="D103" s="14" t="s">
        <v>29</v>
      </c>
      <c r="E103" s="14" t="s">
        <v>372</v>
      </c>
      <c r="F103" s="28" t="s">
        <v>373</v>
      </c>
      <c r="G103" s="14">
        <v>3</v>
      </c>
      <c r="H103" s="17">
        <v>15</v>
      </c>
      <c r="I103" s="17">
        <v>3</v>
      </c>
      <c r="J103" s="17">
        <v>9</v>
      </c>
      <c r="K103" s="36">
        <v>33000</v>
      </c>
      <c r="L103" s="27">
        <v>0</v>
      </c>
      <c r="M103" s="27">
        <v>2340</v>
      </c>
      <c r="N103" s="27">
        <v>36200</v>
      </c>
      <c r="O103" s="27">
        <v>31082.79</v>
      </c>
      <c r="P103" s="27">
        <v>12600</v>
      </c>
      <c r="Q103" s="13">
        <v>57022.79</v>
      </c>
      <c r="R103" s="13">
        <v>19007.5966666667</v>
      </c>
      <c r="S103" s="13">
        <v>0</v>
      </c>
      <c r="T103" s="49">
        <v>8007.59666666667</v>
      </c>
      <c r="U103" s="27"/>
      <c r="V103" s="62">
        <v>15247533729</v>
      </c>
      <c r="W103" s="62">
        <v>13948136475</v>
      </c>
      <c r="X103" s="27"/>
      <c r="Y103" s="27"/>
      <c r="Z103" s="27"/>
    </row>
    <row r="104" s="1" customFormat="1" ht="15" hidden="1" spans="1:26">
      <c r="A104" s="13">
        <v>102</v>
      </c>
      <c r="B104" s="13" t="s">
        <v>27</v>
      </c>
      <c r="C104" s="14" t="s">
        <v>293</v>
      </c>
      <c r="D104" s="14" t="s">
        <v>29</v>
      </c>
      <c r="E104" s="14" t="s">
        <v>374</v>
      </c>
      <c r="F104" s="28" t="s">
        <v>375</v>
      </c>
      <c r="G104" s="14">
        <v>5</v>
      </c>
      <c r="H104" s="17">
        <v>6</v>
      </c>
      <c r="I104" s="17">
        <v>1.2</v>
      </c>
      <c r="J104" s="17">
        <v>3.6</v>
      </c>
      <c r="K104" s="36">
        <v>51000</v>
      </c>
      <c r="L104" s="27">
        <v>64000</v>
      </c>
      <c r="M104" s="27">
        <v>8000</v>
      </c>
      <c r="N104" s="27">
        <v>0</v>
      </c>
      <c r="O104" s="27">
        <v>19502.6</v>
      </c>
      <c r="P104" s="27">
        <v>0</v>
      </c>
      <c r="Q104" s="13">
        <v>91502.6</v>
      </c>
      <c r="R104" s="13">
        <v>18300.52</v>
      </c>
      <c r="S104" s="13">
        <v>0</v>
      </c>
      <c r="T104" s="49">
        <v>8100.52</v>
      </c>
      <c r="U104" s="27"/>
      <c r="V104" s="62">
        <v>15247533729</v>
      </c>
      <c r="W104" s="62">
        <v>15047523069</v>
      </c>
      <c r="X104" s="27"/>
      <c r="Y104" s="27"/>
      <c r="Z104" s="27"/>
    </row>
    <row r="105" s="1" customFormat="1" ht="15" hidden="1" spans="1:26">
      <c r="A105" s="13">
        <v>103</v>
      </c>
      <c r="B105" s="13" t="s">
        <v>27</v>
      </c>
      <c r="C105" s="14" t="s">
        <v>293</v>
      </c>
      <c r="D105" s="14" t="s">
        <v>29</v>
      </c>
      <c r="E105" s="14" t="s">
        <v>376</v>
      </c>
      <c r="F105" s="28" t="s">
        <v>377</v>
      </c>
      <c r="G105" s="14">
        <v>2</v>
      </c>
      <c r="H105" s="17">
        <v>20</v>
      </c>
      <c r="I105" s="17">
        <v>4</v>
      </c>
      <c r="J105" s="17">
        <v>12</v>
      </c>
      <c r="K105" s="36">
        <v>17600</v>
      </c>
      <c r="L105" s="27">
        <v>6000</v>
      </c>
      <c r="M105" s="27">
        <v>900</v>
      </c>
      <c r="N105" s="27">
        <v>8000</v>
      </c>
      <c r="O105" s="27">
        <v>15114.2</v>
      </c>
      <c r="P105" s="27">
        <v>4950</v>
      </c>
      <c r="Q105" s="13">
        <v>25064.2</v>
      </c>
      <c r="R105" s="13">
        <v>12532.1</v>
      </c>
      <c r="S105" s="13">
        <v>0</v>
      </c>
      <c r="T105" s="49">
        <v>3732.1</v>
      </c>
      <c r="U105" s="27"/>
      <c r="V105" s="62">
        <v>15247533729</v>
      </c>
      <c r="W105" s="62">
        <v>13044458207</v>
      </c>
      <c r="X105" s="27"/>
      <c r="Y105" s="27"/>
      <c r="Z105" s="27"/>
    </row>
    <row r="106" s="1" customFormat="1" ht="15" hidden="1" spans="1:26">
      <c r="A106" s="13">
        <v>104</v>
      </c>
      <c r="B106" s="13" t="s">
        <v>27</v>
      </c>
      <c r="C106" s="14" t="s">
        <v>293</v>
      </c>
      <c r="D106" s="14" t="s">
        <v>29</v>
      </c>
      <c r="E106" s="14" t="s">
        <v>378</v>
      </c>
      <c r="F106" s="28" t="s">
        <v>379</v>
      </c>
      <c r="G106" s="14">
        <v>2</v>
      </c>
      <c r="H106" s="17">
        <v>43</v>
      </c>
      <c r="I106" s="17">
        <v>8.6</v>
      </c>
      <c r="J106" s="17">
        <v>25.8</v>
      </c>
      <c r="K106" s="36">
        <v>42000</v>
      </c>
      <c r="L106" s="27">
        <v>10000</v>
      </c>
      <c r="M106" s="27">
        <v>7200</v>
      </c>
      <c r="N106" s="27">
        <v>15034</v>
      </c>
      <c r="O106" s="27">
        <v>27720.55</v>
      </c>
      <c r="P106" s="27">
        <v>2000</v>
      </c>
      <c r="Q106" s="13">
        <v>57954.55</v>
      </c>
      <c r="R106" s="13">
        <v>28977.275</v>
      </c>
      <c r="S106" s="13">
        <v>42000</v>
      </c>
      <c r="T106" s="49">
        <v>-13022.725</v>
      </c>
      <c r="U106" s="27"/>
      <c r="V106" s="62">
        <v>15247533729</v>
      </c>
      <c r="W106" s="62">
        <v>13848451135</v>
      </c>
      <c r="X106" s="27"/>
      <c r="Y106" s="27"/>
      <c r="Z106" s="27"/>
    </row>
    <row r="107" s="1" customFormat="1" ht="15" hidden="1" spans="1:26">
      <c r="A107" s="13">
        <v>105</v>
      </c>
      <c r="B107" s="13" t="s">
        <v>27</v>
      </c>
      <c r="C107" s="14" t="s">
        <v>293</v>
      </c>
      <c r="D107" s="14" t="s">
        <v>29</v>
      </c>
      <c r="E107" s="14" t="s">
        <v>380</v>
      </c>
      <c r="F107" s="28" t="s">
        <v>381</v>
      </c>
      <c r="G107" s="14">
        <v>2</v>
      </c>
      <c r="H107" s="17">
        <v>48</v>
      </c>
      <c r="I107" s="17">
        <v>9.6</v>
      </c>
      <c r="J107" s="17">
        <v>28.8</v>
      </c>
      <c r="K107" s="36">
        <v>33600</v>
      </c>
      <c r="L107" s="27">
        <v>0</v>
      </c>
      <c r="M107" s="27">
        <v>0</v>
      </c>
      <c r="N107" s="27">
        <v>24000</v>
      </c>
      <c r="O107" s="27">
        <v>29384.07</v>
      </c>
      <c r="P107" s="27">
        <v>13400</v>
      </c>
      <c r="Q107" s="13">
        <v>39984.07</v>
      </c>
      <c r="R107" s="13">
        <v>19992.035</v>
      </c>
      <c r="S107" s="13">
        <v>0</v>
      </c>
      <c r="T107" s="49">
        <v>3192.035</v>
      </c>
      <c r="U107" s="27"/>
      <c r="V107" s="62">
        <v>15247533729</v>
      </c>
      <c r="W107" s="62">
        <v>15750455927</v>
      </c>
      <c r="X107" s="27"/>
      <c r="Y107" s="27"/>
      <c r="Z107" s="27"/>
    </row>
    <row r="108" s="1" customFormat="1" ht="15" hidden="1" spans="1:26">
      <c r="A108" s="13">
        <v>106</v>
      </c>
      <c r="B108" s="13" t="s">
        <v>27</v>
      </c>
      <c r="C108" s="14" t="s">
        <v>293</v>
      </c>
      <c r="D108" s="14" t="s">
        <v>29</v>
      </c>
      <c r="E108" s="14" t="s">
        <v>382</v>
      </c>
      <c r="F108" s="28" t="s">
        <v>383</v>
      </c>
      <c r="G108" s="14">
        <v>6</v>
      </c>
      <c r="H108" s="17">
        <v>32</v>
      </c>
      <c r="I108" s="17">
        <v>6.4</v>
      </c>
      <c r="J108" s="17">
        <v>19.2</v>
      </c>
      <c r="K108" s="36">
        <v>50000</v>
      </c>
      <c r="L108" s="27">
        <v>44000</v>
      </c>
      <c r="M108" s="27">
        <v>9000</v>
      </c>
      <c r="N108" s="27">
        <v>16000</v>
      </c>
      <c r="O108" s="27">
        <v>39287.42</v>
      </c>
      <c r="P108" s="27">
        <v>8650</v>
      </c>
      <c r="Q108" s="13">
        <v>99637.42</v>
      </c>
      <c r="R108" s="13">
        <v>16606.2366666667</v>
      </c>
      <c r="S108" s="13">
        <v>0</v>
      </c>
      <c r="T108" s="49">
        <v>8272.90333333333</v>
      </c>
      <c r="U108" s="27"/>
      <c r="V108" s="62">
        <v>15247533729</v>
      </c>
      <c r="W108" s="62">
        <v>15124771302</v>
      </c>
      <c r="X108" s="27"/>
      <c r="Y108" s="27"/>
      <c r="Z108" s="27"/>
    </row>
    <row r="109" s="1" customFormat="1" ht="15" hidden="1" spans="1:26">
      <c r="A109" s="13">
        <v>107</v>
      </c>
      <c r="B109" s="13" t="s">
        <v>27</v>
      </c>
      <c r="C109" s="14" t="s">
        <v>293</v>
      </c>
      <c r="D109" s="14" t="s">
        <v>29</v>
      </c>
      <c r="E109" s="14" t="s">
        <v>384</v>
      </c>
      <c r="F109" s="28" t="s">
        <v>385</v>
      </c>
      <c r="G109" s="14">
        <v>2</v>
      </c>
      <c r="H109" s="17">
        <v>37</v>
      </c>
      <c r="I109" s="17">
        <v>7.4</v>
      </c>
      <c r="J109" s="17">
        <v>22.2</v>
      </c>
      <c r="K109" s="36">
        <v>35000</v>
      </c>
      <c r="L109" s="27">
        <v>14000</v>
      </c>
      <c r="M109" s="27">
        <v>0</v>
      </c>
      <c r="N109" s="27">
        <v>49000</v>
      </c>
      <c r="O109" s="27">
        <v>16553.88</v>
      </c>
      <c r="P109" s="27">
        <v>28400</v>
      </c>
      <c r="Q109" s="13">
        <v>51153.88</v>
      </c>
      <c r="R109" s="13">
        <v>25576.94</v>
      </c>
      <c r="S109" s="13">
        <v>0</v>
      </c>
      <c r="T109" s="49">
        <v>8076.94</v>
      </c>
      <c r="U109" s="27"/>
      <c r="V109" s="62">
        <v>15247533729</v>
      </c>
      <c r="W109" s="62">
        <v>15047521207</v>
      </c>
      <c r="X109" s="27"/>
      <c r="Y109" s="27"/>
      <c r="Z109" s="27"/>
    </row>
    <row r="110" s="1" customFormat="1" ht="15" hidden="1" spans="1:26">
      <c r="A110" s="13">
        <v>108</v>
      </c>
      <c r="B110" s="13" t="s">
        <v>27</v>
      </c>
      <c r="C110" s="14" t="s">
        <v>293</v>
      </c>
      <c r="D110" s="14" t="s">
        <v>29</v>
      </c>
      <c r="E110" s="14" t="s">
        <v>386</v>
      </c>
      <c r="F110" s="28" t="s">
        <v>387</v>
      </c>
      <c r="G110" s="14">
        <v>2</v>
      </c>
      <c r="H110" s="17">
        <v>12</v>
      </c>
      <c r="I110" s="17">
        <v>2.4</v>
      </c>
      <c r="J110" s="17">
        <v>7.2</v>
      </c>
      <c r="K110" s="36">
        <v>29500</v>
      </c>
      <c r="L110" s="27">
        <v>38000</v>
      </c>
      <c r="M110" s="27">
        <v>0</v>
      </c>
      <c r="N110" s="27">
        <v>6000</v>
      </c>
      <c r="O110" s="27">
        <v>5209.02</v>
      </c>
      <c r="P110" s="27">
        <v>3600</v>
      </c>
      <c r="Q110" s="13">
        <v>45609.02</v>
      </c>
      <c r="R110" s="13">
        <v>22804.51</v>
      </c>
      <c r="S110" s="13">
        <v>0</v>
      </c>
      <c r="T110" s="49">
        <v>8054.51</v>
      </c>
      <c r="U110" s="27"/>
      <c r="V110" s="62">
        <v>15247533729</v>
      </c>
      <c r="W110" s="62">
        <v>18747871947</v>
      </c>
      <c r="X110" s="27"/>
      <c r="Y110" s="27"/>
      <c r="Z110" s="27"/>
    </row>
    <row r="111" s="1" customFormat="1" ht="15" hidden="1" spans="1:26">
      <c r="A111" s="13">
        <v>109</v>
      </c>
      <c r="B111" s="13" t="s">
        <v>27</v>
      </c>
      <c r="C111" s="14" t="s">
        <v>293</v>
      </c>
      <c r="D111" s="14" t="s">
        <v>29</v>
      </c>
      <c r="E111" s="14" t="s">
        <v>388</v>
      </c>
      <c r="F111" s="28" t="s">
        <v>389</v>
      </c>
      <c r="G111" s="14">
        <v>4</v>
      </c>
      <c r="H111" s="17">
        <v>43</v>
      </c>
      <c r="I111" s="17">
        <v>8.6</v>
      </c>
      <c r="J111" s="17">
        <v>25.8</v>
      </c>
      <c r="K111" s="36">
        <v>60000</v>
      </c>
      <c r="L111" s="27">
        <v>13100</v>
      </c>
      <c r="M111" s="27">
        <v>3600</v>
      </c>
      <c r="N111" s="27">
        <v>63500</v>
      </c>
      <c r="O111" s="27">
        <v>35106.95</v>
      </c>
      <c r="P111" s="27">
        <v>22250</v>
      </c>
      <c r="Q111" s="13">
        <v>93056.95</v>
      </c>
      <c r="R111" s="13">
        <v>23264.2375</v>
      </c>
      <c r="S111" s="13">
        <v>0</v>
      </c>
      <c r="T111" s="49">
        <v>8264.2375</v>
      </c>
      <c r="U111" s="27"/>
      <c r="V111" s="62">
        <v>15247533729</v>
      </c>
      <c r="W111" s="62">
        <v>13847561325</v>
      </c>
      <c r="X111" s="27"/>
      <c r="Y111" s="27"/>
      <c r="Z111" s="27"/>
    </row>
    <row r="112" s="1" customFormat="1" ht="15" hidden="1" spans="1:26">
      <c r="A112" s="13">
        <v>110</v>
      </c>
      <c r="B112" s="13" t="s">
        <v>27</v>
      </c>
      <c r="C112" s="14" t="s">
        <v>293</v>
      </c>
      <c r="D112" s="14" t="s">
        <v>29</v>
      </c>
      <c r="E112" s="14" t="s">
        <v>390</v>
      </c>
      <c r="F112" s="28" t="s">
        <v>391</v>
      </c>
      <c r="G112" s="14">
        <v>2</v>
      </c>
      <c r="H112" s="17">
        <v>42</v>
      </c>
      <c r="I112" s="17">
        <v>8.4</v>
      </c>
      <c r="J112" s="17">
        <v>25.2</v>
      </c>
      <c r="K112" s="36">
        <v>29400</v>
      </c>
      <c r="L112" s="27">
        <v>8000</v>
      </c>
      <c r="M112" s="27">
        <v>28000</v>
      </c>
      <c r="N112" s="27">
        <v>0</v>
      </c>
      <c r="O112" s="27">
        <v>8736.41</v>
      </c>
      <c r="P112" s="27">
        <v>0</v>
      </c>
      <c r="Q112" s="13">
        <v>44736.41</v>
      </c>
      <c r="R112" s="13">
        <v>22368.205</v>
      </c>
      <c r="S112" s="13">
        <v>0</v>
      </c>
      <c r="T112" s="49">
        <v>7668.205</v>
      </c>
      <c r="U112" s="27"/>
      <c r="V112" s="62">
        <v>15247533729</v>
      </c>
      <c r="W112" s="62">
        <v>15204896935</v>
      </c>
      <c r="X112" s="27"/>
      <c r="Y112" s="27"/>
      <c r="Z112" s="27"/>
    </row>
    <row r="113" s="1" customFormat="1" ht="15" hidden="1" spans="1:26">
      <c r="A113" s="13">
        <v>111</v>
      </c>
      <c r="B113" s="13" t="s">
        <v>27</v>
      </c>
      <c r="C113" s="14" t="s">
        <v>293</v>
      </c>
      <c r="D113" s="14" t="s">
        <v>29</v>
      </c>
      <c r="E113" s="14" t="s">
        <v>392</v>
      </c>
      <c r="F113" s="28" t="s">
        <v>393</v>
      </c>
      <c r="G113" s="14">
        <v>2</v>
      </c>
      <c r="H113" s="17">
        <v>18</v>
      </c>
      <c r="I113" s="17">
        <v>3.6</v>
      </c>
      <c r="J113" s="17">
        <v>10.8</v>
      </c>
      <c r="K113" s="36">
        <v>20000</v>
      </c>
      <c r="L113" s="27">
        <v>0</v>
      </c>
      <c r="M113" s="27">
        <v>0</v>
      </c>
      <c r="N113" s="27">
        <v>27356</v>
      </c>
      <c r="O113" s="27">
        <v>16093.79</v>
      </c>
      <c r="P113" s="27">
        <v>7400</v>
      </c>
      <c r="Q113" s="13">
        <v>36049.79</v>
      </c>
      <c r="R113" s="13">
        <v>18024.895</v>
      </c>
      <c r="S113" s="13">
        <v>0</v>
      </c>
      <c r="T113" s="49">
        <v>8024.895</v>
      </c>
      <c r="U113" s="27"/>
      <c r="V113" s="62">
        <v>15247533729</v>
      </c>
      <c r="W113" s="62">
        <v>15943476485</v>
      </c>
      <c r="X113" s="27"/>
      <c r="Y113" s="27"/>
      <c r="Z113" s="27"/>
    </row>
    <row r="114" s="1" customFormat="1" ht="15" hidden="1" spans="1:26">
      <c r="A114" s="13">
        <v>112</v>
      </c>
      <c r="B114" s="13" t="s">
        <v>27</v>
      </c>
      <c r="C114" s="14" t="s">
        <v>293</v>
      </c>
      <c r="D114" s="14" t="s">
        <v>29</v>
      </c>
      <c r="E114" s="14" t="s">
        <v>394</v>
      </c>
      <c r="F114" s="28" t="s">
        <v>395</v>
      </c>
      <c r="G114" s="14">
        <v>4</v>
      </c>
      <c r="H114" s="17">
        <v>22</v>
      </c>
      <c r="I114" s="17">
        <v>17.6</v>
      </c>
      <c r="J114" s="17">
        <v>13.2</v>
      </c>
      <c r="K114" s="36">
        <v>46500</v>
      </c>
      <c r="L114" s="27">
        <v>62000</v>
      </c>
      <c r="M114" s="27">
        <v>0</v>
      </c>
      <c r="N114" s="27">
        <v>11000</v>
      </c>
      <c r="O114" s="27">
        <v>12955.21</v>
      </c>
      <c r="P114" s="27">
        <v>6600</v>
      </c>
      <c r="Q114" s="13">
        <v>79355.21</v>
      </c>
      <c r="R114" s="13">
        <v>19838.8025</v>
      </c>
      <c r="S114" s="13">
        <v>0</v>
      </c>
      <c r="T114" s="49">
        <v>8213.8025</v>
      </c>
      <c r="U114" s="27"/>
      <c r="V114" s="62">
        <v>15247533729</v>
      </c>
      <c r="W114" s="62">
        <v>15902231541</v>
      </c>
      <c r="X114" s="27"/>
      <c r="Y114" s="27"/>
      <c r="Z114" s="27"/>
    </row>
    <row r="115" s="1" customFormat="1" ht="15" hidden="1" spans="1:26">
      <c r="A115" s="13">
        <v>113</v>
      </c>
      <c r="B115" s="13" t="s">
        <v>27</v>
      </c>
      <c r="C115" s="14" t="s">
        <v>293</v>
      </c>
      <c r="D115" s="14" t="s">
        <v>29</v>
      </c>
      <c r="E115" s="14" t="s">
        <v>396</v>
      </c>
      <c r="F115" s="28" t="s">
        <v>397</v>
      </c>
      <c r="G115" s="14">
        <v>4</v>
      </c>
      <c r="H115" s="17">
        <v>100</v>
      </c>
      <c r="I115" s="17">
        <v>20</v>
      </c>
      <c r="J115" s="17">
        <v>60</v>
      </c>
      <c r="K115" s="36">
        <v>70000</v>
      </c>
      <c r="L115" s="27">
        <v>20500</v>
      </c>
      <c r="M115" s="27">
        <v>14400</v>
      </c>
      <c r="N115" s="27">
        <v>45000</v>
      </c>
      <c r="O115" s="27">
        <v>32147.93</v>
      </c>
      <c r="P115" s="27">
        <v>24900</v>
      </c>
      <c r="Q115" s="13">
        <v>87147.93</v>
      </c>
      <c r="R115" s="13">
        <v>21786.9825</v>
      </c>
      <c r="S115" s="13">
        <v>0</v>
      </c>
      <c r="T115" s="49">
        <v>4286.9825</v>
      </c>
      <c r="U115" s="27"/>
      <c r="V115" s="62">
        <v>15247533729</v>
      </c>
      <c r="W115" s="62">
        <v>15886020813</v>
      </c>
      <c r="X115" s="27"/>
      <c r="Y115" s="27"/>
      <c r="Z115" s="27"/>
    </row>
    <row r="116" s="1" customFormat="1" ht="15" hidden="1" spans="1:26">
      <c r="A116" s="13">
        <v>114</v>
      </c>
      <c r="B116" s="13" t="s">
        <v>27</v>
      </c>
      <c r="C116" s="14" t="s">
        <v>293</v>
      </c>
      <c r="D116" s="14" t="s">
        <v>29</v>
      </c>
      <c r="E116" s="14" t="s">
        <v>398</v>
      </c>
      <c r="F116" s="28" t="s">
        <v>399</v>
      </c>
      <c r="G116" s="14">
        <v>5</v>
      </c>
      <c r="H116" s="17">
        <v>60</v>
      </c>
      <c r="I116" s="17">
        <v>12</v>
      </c>
      <c r="J116" s="17">
        <v>36</v>
      </c>
      <c r="K116" s="36">
        <v>42000</v>
      </c>
      <c r="L116" s="27">
        <v>16600</v>
      </c>
      <c r="M116" s="27">
        <v>1800</v>
      </c>
      <c r="N116" s="27">
        <v>22068</v>
      </c>
      <c r="O116" s="27">
        <v>48629.06</v>
      </c>
      <c r="P116" s="27">
        <v>7200</v>
      </c>
      <c r="Q116" s="13">
        <v>81897.06</v>
      </c>
      <c r="R116" s="13">
        <v>16379.412</v>
      </c>
      <c r="S116" s="13">
        <v>0</v>
      </c>
      <c r="T116" s="49">
        <v>7979.412</v>
      </c>
      <c r="U116" s="27"/>
      <c r="V116" s="62">
        <v>15247533729</v>
      </c>
      <c r="W116" s="62">
        <v>18847515021</v>
      </c>
      <c r="X116" s="27"/>
      <c r="Y116" s="27"/>
      <c r="Z116" s="27"/>
    </row>
    <row r="117" s="1" customFormat="1" ht="15" hidden="1" spans="1:26">
      <c r="A117" s="13">
        <v>115</v>
      </c>
      <c r="B117" s="13" t="s">
        <v>27</v>
      </c>
      <c r="C117" s="14" t="s">
        <v>293</v>
      </c>
      <c r="D117" s="14" t="s">
        <v>29</v>
      </c>
      <c r="E117" s="14" t="s">
        <v>400</v>
      </c>
      <c r="F117" s="28" t="s">
        <v>401</v>
      </c>
      <c r="G117" s="14">
        <v>3</v>
      </c>
      <c r="H117" s="17">
        <v>20</v>
      </c>
      <c r="I117" s="17">
        <v>4</v>
      </c>
      <c r="J117" s="17">
        <v>12</v>
      </c>
      <c r="K117" s="36">
        <v>45500</v>
      </c>
      <c r="L117" s="27">
        <v>29000</v>
      </c>
      <c r="M117" s="27">
        <v>10800</v>
      </c>
      <c r="N117" s="27">
        <v>9000</v>
      </c>
      <c r="O117" s="27">
        <v>26749.29</v>
      </c>
      <c r="P117" s="27">
        <v>5400</v>
      </c>
      <c r="Q117" s="13">
        <v>70149.29</v>
      </c>
      <c r="R117" s="13">
        <v>23383.0966666667</v>
      </c>
      <c r="S117" s="13">
        <v>0</v>
      </c>
      <c r="T117" s="49">
        <v>8216.43</v>
      </c>
      <c r="U117" s="27"/>
      <c r="V117" s="62">
        <v>15247533729</v>
      </c>
      <c r="W117" s="62">
        <v>15894882453</v>
      </c>
      <c r="X117" s="27"/>
      <c r="Y117" s="27"/>
      <c r="Z117" s="27"/>
    </row>
    <row r="118" s="1" customFormat="1" ht="15" hidden="1" spans="1:26">
      <c r="A118" s="13">
        <v>116</v>
      </c>
      <c r="B118" s="13" t="s">
        <v>27</v>
      </c>
      <c r="C118" s="14" t="s">
        <v>293</v>
      </c>
      <c r="D118" s="14" t="s">
        <v>29</v>
      </c>
      <c r="E118" s="14" t="s">
        <v>402</v>
      </c>
      <c r="F118" s="28" t="s">
        <v>403</v>
      </c>
      <c r="G118" s="14">
        <v>5</v>
      </c>
      <c r="H118" s="17">
        <v>20</v>
      </c>
      <c r="I118" s="17">
        <v>4</v>
      </c>
      <c r="J118" s="17">
        <v>12</v>
      </c>
      <c r="K118" s="36">
        <v>46000</v>
      </c>
      <c r="L118" s="27">
        <v>27000</v>
      </c>
      <c r="M118" s="27">
        <v>27000</v>
      </c>
      <c r="N118" s="27">
        <v>3356</v>
      </c>
      <c r="O118" s="27">
        <v>29407.76</v>
      </c>
      <c r="P118" s="27">
        <v>0</v>
      </c>
      <c r="Q118" s="13">
        <v>86763.76</v>
      </c>
      <c r="R118" s="13">
        <v>17352.752</v>
      </c>
      <c r="S118" s="13">
        <v>0</v>
      </c>
      <c r="T118" s="49">
        <v>8152.752</v>
      </c>
      <c r="U118" s="27"/>
      <c r="V118" s="62">
        <v>15247533729</v>
      </c>
      <c r="W118" s="62">
        <v>15848854490</v>
      </c>
      <c r="X118" s="27"/>
      <c r="Y118" s="27"/>
      <c r="Z118" s="27"/>
    </row>
    <row r="119" s="1" customFormat="1" ht="15" hidden="1" spans="1:26">
      <c r="A119" s="13">
        <v>117</v>
      </c>
      <c r="B119" s="13" t="s">
        <v>27</v>
      </c>
      <c r="C119" s="14" t="s">
        <v>293</v>
      </c>
      <c r="D119" s="14" t="s">
        <v>29</v>
      </c>
      <c r="E119" s="14" t="s">
        <v>404</v>
      </c>
      <c r="F119" s="28" t="s">
        <v>405</v>
      </c>
      <c r="G119" s="14">
        <v>7</v>
      </c>
      <c r="H119" s="17">
        <v>172</v>
      </c>
      <c r="I119" s="17">
        <v>34.4</v>
      </c>
      <c r="J119" s="17">
        <v>103.2</v>
      </c>
      <c r="K119" s="36">
        <v>120400</v>
      </c>
      <c r="L119" s="27">
        <v>65000</v>
      </c>
      <c r="M119" s="27">
        <v>3600</v>
      </c>
      <c r="N119" s="27">
        <v>52032</v>
      </c>
      <c r="O119" s="27">
        <v>41997.45</v>
      </c>
      <c r="P119" s="27">
        <v>22000</v>
      </c>
      <c r="Q119" s="13">
        <v>140629.45</v>
      </c>
      <c r="R119" s="13">
        <v>20089.9214285714</v>
      </c>
      <c r="S119" s="13">
        <v>0</v>
      </c>
      <c r="T119" s="49">
        <v>2889.92142857143</v>
      </c>
      <c r="U119" s="27"/>
      <c r="V119" s="62">
        <v>15247533729</v>
      </c>
      <c r="W119" s="62">
        <v>15247533729</v>
      </c>
      <c r="X119" s="27"/>
      <c r="Y119" s="27"/>
      <c r="Z119" s="27"/>
    </row>
    <row r="120" s="1" customFormat="1" ht="15" hidden="1" spans="1:26">
      <c r="A120" s="13">
        <v>118</v>
      </c>
      <c r="B120" s="13" t="s">
        <v>27</v>
      </c>
      <c r="C120" s="14" t="s">
        <v>293</v>
      </c>
      <c r="D120" s="14" t="s">
        <v>29</v>
      </c>
      <c r="E120" s="14" t="s">
        <v>406</v>
      </c>
      <c r="F120" s="28" t="s">
        <v>407</v>
      </c>
      <c r="G120" s="14">
        <v>2</v>
      </c>
      <c r="H120" s="17">
        <v>13</v>
      </c>
      <c r="I120" s="17">
        <v>2.6</v>
      </c>
      <c r="J120" s="17">
        <v>7.8</v>
      </c>
      <c r="K120" s="36">
        <v>12000</v>
      </c>
      <c r="L120" s="27">
        <v>0</v>
      </c>
      <c r="M120" s="27">
        <v>0</v>
      </c>
      <c r="N120" s="27">
        <v>21017</v>
      </c>
      <c r="O120" s="27">
        <v>11774.89</v>
      </c>
      <c r="P120" s="27">
        <v>4600</v>
      </c>
      <c r="Q120" s="13">
        <v>28191.89</v>
      </c>
      <c r="R120" s="13">
        <v>14095.945</v>
      </c>
      <c r="S120" s="13">
        <v>0</v>
      </c>
      <c r="T120" s="49">
        <v>8095.945</v>
      </c>
      <c r="U120" s="27"/>
      <c r="V120" s="62">
        <v>15247533729</v>
      </c>
      <c r="W120" s="62">
        <v>18892245110</v>
      </c>
      <c r="X120" s="27"/>
      <c r="Y120" s="27"/>
      <c r="Z120" s="27"/>
    </row>
    <row r="121" s="1" customFormat="1" ht="15" hidden="1" spans="1:26">
      <c r="A121" s="13">
        <v>119</v>
      </c>
      <c r="B121" s="13" t="s">
        <v>27</v>
      </c>
      <c r="C121" s="14" t="s">
        <v>293</v>
      </c>
      <c r="D121" s="14" t="s">
        <v>29</v>
      </c>
      <c r="E121" s="14" t="s">
        <v>408</v>
      </c>
      <c r="F121" s="28" t="s">
        <v>409</v>
      </c>
      <c r="G121" s="14">
        <v>3</v>
      </c>
      <c r="H121" s="17">
        <v>18</v>
      </c>
      <c r="I121" s="17">
        <v>3.6</v>
      </c>
      <c r="J121" s="17">
        <v>10.8</v>
      </c>
      <c r="K121" s="36">
        <v>52000</v>
      </c>
      <c r="L121" s="27">
        <v>40000</v>
      </c>
      <c r="M121" s="27">
        <v>0</v>
      </c>
      <c r="N121" s="27">
        <v>9178</v>
      </c>
      <c r="O121" s="27">
        <v>31406.78</v>
      </c>
      <c r="P121" s="27">
        <v>4500</v>
      </c>
      <c r="Q121" s="13">
        <v>76084.78</v>
      </c>
      <c r="R121" s="13">
        <v>25361.5933333333</v>
      </c>
      <c r="S121" s="13">
        <v>0</v>
      </c>
      <c r="T121" s="49">
        <v>8028.26</v>
      </c>
      <c r="U121" s="27"/>
      <c r="V121" s="62">
        <v>15247533729</v>
      </c>
      <c r="W121" s="62">
        <v>15204871360</v>
      </c>
      <c r="X121" s="27"/>
      <c r="Y121" s="27"/>
      <c r="Z121" s="27"/>
    </row>
    <row r="122" s="1" customFormat="1" ht="15" hidden="1" spans="1:26">
      <c r="A122" s="13">
        <v>120</v>
      </c>
      <c r="B122" s="13" t="s">
        <v>27</v>
      </c>
      <c r="C122" s="14" t="s">
        <v>293</v>
      </c>
      <c r="D122" s="14" t="s">
        <v>29</v>
      </c>
      <c r="E122" s="14" t="s">
        <v>410</v>
      </c>
      <c r="F122" s="28" t="s">
        <v>411</v>
      </c>
      <c r="G122" s="14">
        <v>5</v>
      </c>
      <c r="H122" s="17">
        <v>48</v>
      </c>
      <c r="I122" s="17">
        <v>9.6</v>
      </c>
      <c r="J122" s="17">
        <v>28.8</v>
      </c>
      <c r="K122" s="36">
        <v>42240</v>
      </c>
      <c r="L122" s="27">
        <v>47500</v>
      </c>
      <c r="M122" s="27">
        <v>0</v>
      </c>
      <c r="N122" s="27">
        <v>21000</v>
      </c>
      <c r="O122" s="27">
        <v>17907.34</v>
      </c>
      <c r="P122" s="27">
        <v>8200</v>
      </c>
      <c r="Q122" s="13">
        <v>78207.34</v>
      </c>
      <c r="R122" s="13">
        <v>15641.468</v>
      </c>
      <c r="S122" s="13">
        <v>0</v>
      </c>
      <c r="T122" s="49">
        <v>7193.468</v>
      </c>
      <c r="U122" s="27"/>
      <c r="V122" s="62">
        <v>15247533729</v>
      </c>
      <c r="W122" s="62">
        <v>13739992769</v>
      </c>
      <c r="X122" s="27"/>
      <c r="Y122" s="27"/>
      <c r="Z122" s="27"/>
    </row>
    <row r="123" s="1" customFormat="1" ht="15" hidden="1" spans="1:26">
      <c r="A123" s="13">
        <v>121</v>
      </c>
      <c r="B123" s="13" t="s">
        <v>27</v>
      </c>
      <c r="C123" s="14" t="s">
        <v>293</v>
      </c>
      <c r="D123" s="14" t="s">
        <v>29</v>
      </c>
      <c r="E123" s="14" t="s">
        <v>412</v>
      </c>
      <c r="F123" s="28" t="s">
        <v>413</v>
      </c>
      <c r="G123" s="14">
        <v>3</v>
      </c>
      <c r="H123" s="17">
        <v>24</v>
      </c>
      <c r="I123" s="17">
        <v>4.8</v>
      </c>
      <c r="J123" s="17">
        <v>14.4</v>
      </c>
      <c r="K123" s="36">
        <v>31500</v>
      </c>
      <c r="L123" s="27">
        <v>31500</v>
      </c>
      <c r="M123" s="27">
        <v>9000</v>
      </c>
      <c r="N123" s="27">
        <v>16195</v>
      </c>
      <c r="O123" s="27">
        <v>6521.37</v>
      </c>
      <c r="P123" s="27">
        <v>7200</v>
      </c>
      <c r="Q123" s="13">
        <v>56016.37</v>
      </c>
      <c r="R123" s="13">
        <v>18672.1233333333</v>
      </c>
      <c r="S123" s="13">
        <v>0</v>
      </c>
      <c r="T123" s="49">
        <v>8172.12333333333</v>
      </c>
      <c r="U123" s="27"/>
      <c r="V123" s="62">
        <v>15247533729</v>
      </c>
      <c r="W123" s="62">
        <v>15114798968</v>
      </c>
      <c r="X123" s="27"/>
      <c r="Y123" s="27"/>
      <c r="Z123" s="27"/>
    </row>
    <row r="124" s="1" customFormat="1" ht="15" hidden="1" spans="1:26">
      <c r="A124" s="13">
        <v>122</v>
      </c>
      <c r="B124" s="13" t="s">
        <v>27</v>
      </c>
      <c r="C124" s="14" t="s">
        <v>293</v>
      </c>
      <c r="D124" s="14" t="s">
        <v>29</v>
      </c>
      <c r="E124" s="14" t="s">
        <v>414</v>
      </c>
      <c r="F124" s="28" t="s">
        <v>415</v>
      </c>
      <c r="G124" s="14">
        <v>2</v>
      </c>
      <c r="H124" s="17">
        <v>12</v>
      </c>
      <c r="I124" s="17">
        <v>2.4</v>
      </c>
      <c r="J124" s="17">
        <v>7.2</v>
      </c>
      <c r="K124" s="36">
        <v>8400</v>
      </c>
      <c r="L124" s="27">
        <v>0</v>
      </c>
      <c r="M124" s="27">
        <v>0</v>
      </c>
      <c r="N124" s="27">
        <v>6000</v>
      </c>
      <c r="O124" s="27">
        <v>22149.59</v>
      </c>
      <c r="P124" s="27">
        <v>3600</v>
      </c>
      <c r="Q124" s="13">
        <v>24549.59</v>
      </c>
      <c r="R124" s="13">
        <v>12274.795</v>
      </c>
      <c r="S124" s="13">
        <v>0</v>
      </c>
      <c r="T124" s="49">
        <v>8074.795</v>
      </c>
      <c r="U124" s="27"/>
      <c r="V124" s="62">
        <v>15247533729</v>
      </c>
      <c r="W124" s="62">
        <v>15149926774</v>
      </c>
      <c r="X124" s="27"/>
      <c r="Y124" s="27"/>
      <c r="Z124" s="27"/>
    </row>
    <row r="125" s="1" customFormat="1" ht="15" hidden="1" spans="1:26">
      <c r="A125" s="13">
        <v>123</v>
      </c>
      <c r="B125" s="13" t="s">
        <v>27</v>
      </c>
      <c r="C125" s="14" t="s">
        <v>293</v>
      </c>
      <c r="D125" s="14" t="s">
        <v>139</v>
      </c>
      <c r="E125" s="14" t="s">
        <v>416</v>
      </c>
      <c r="F125" s="28" t="s">
        <v>417</v>
      </c>
      <c r="G125" s="14">
        <v>2</v>
      </c>
      <c r="H125" s="17">
        <v>36</v>
      </c>
      <c r="I125" s="17">
        <v>7.2</v>
      </c>
      <c r="J125" s="17">
        <v>21.6</v>
      </c>
      <c r="K125" s="36">
        <v>25200</v>
      </c>
      <c r="L125" s="27">
        <v>0</v>
      </c>
      <c r="M125" s="27">
        <v>3600</v>
      </c>
      <c r="N125" s="27">
        <v>167000</v>
      </c>
      <c r="O125" s="27">
        <v>7368.25</v>
      </c>
      <c r="P125" s="27">
        <v>153258</v>
      </c>
      <c r="Q125" s="13">
        <v>24710.25</v>
      </c>
      <c r="R125" s="13">
        <v>12355.125</v>
      </c>
      <c r="S125" s="13">
        <v>0</v>
      </c>
      <c r="T125" s="49">
        <v>-244.875</v>
      </c>
      <c r="U125" s="27"/>
      <c r="V125" s="62">
        <v>15247533729</v>
      </c>
      <c r="W125" s="62">
        <v>13847458231</v>
      </c>
      <c r="X125" s="27"/>
      <c r="Y125" s="13" t="s">
        <v>56</v>
      </c>
      <c r="Z125" s="27"/>
    </row>
    <row r="126" s="1" customFormat="1" ht="15" hidden="1" spans="1:26">
      <c r="A126" s="13">
        <v>124</v>
      </c>
      <c r="B126" s="13" t="s">
        <v>27</v>
      </c>
      <c r="C126" s="14" t="s">
        <v>418</v>
      </c>
      <c r="D126" s="14" t="s">
        <v>29</v>
      </c>
      <c r="E126" s="64" t="s">
        <v>419</v>
      </c>
      <c r="F126" s="67" t="s">
        <v>420</v>
      </c>
      <c r="G126" s="68" t="s">
        <v>421</v>
      </c>
      <c r="H126" s="24">
        <v>55</v>
      </c>
      <c r="I126" s="24">
        <v>16</v>
      </c>
      <c r="J126" s="24">
        <v>39</v>
      </c>
      <c r="K126" s="27">
        <v>47000</v>
      </c>
      <c r="L126" s="27">
        <v>25000</v>
      </c>
      <c r="M126" s="27"/>
      <c r="N126" s="27">
        <v>50000</v>
      </c>
      <c r="O126" s="27">
        <v>45131</v>
      </c>
      <c r="P126" s="27">
        <v>24000</v>
      </c>
      <c r="Q126" s="13">
        <v>96131</v>
      </c>
      <c r="R126" s="13">
        <v>16021.8333333333</v>
      </c>
      <c r="S126" s="27">
        <v>0</v>
      </c>
      <c r="T126" s="49">
        <v>8188.5</v>
      </c>
      <c r="U126" s="27" t="s">
        <v>201</v>
      </c>
      <c r="V126" s="27">
        <v>15847524894</v>
      </c>
      <c r="W126" s="72">
        <v>15047491205</v>
      </c>
      <c r="X126" s="27"/>
      <c r="Y126" s="27"/>
      <c r="Z126" s="27"/>
    </row>
    <row r="127" s="1" customFormat="1" ht="15" hidden="1" spans="1:26">
      <c r="A127" s="13">
        <v>125</v>
      </c>
      <c r="B127" s="13" t="s">
        <v>27</v>
      </c>
      <c r="C127" s="14" t="s">
        <v>418</v>
      </c>
      <c r="D127" s="14" t="s">
        <v>29</v>
      </c>
      <c r="E127" s="64" t="s">
        <v>422</v>
      </c>
      <c r="F127" s="67" t="s">
        <v>423</v>
      </c>
      <c r="G127" s="68" t="s">
        <v>424</v>
      </c>
      <c r="H127" s="24">
        <v>45</v>
      </c>
      <c r="I127" s="24">
        <v>25</v>
      </c>
      <c r="J127" s="24">
        <v>20</v>
      </c>
      <c r="K127" s="27">
        <v>32500</v>
      </c>
      <c r="L127" s="27">
        <v>4000</v>
      </c>
      <c r="M127" s="27"/>
      <c r="N127" s="27">
        <v>50000</v>
      </c>
      <c r="O127" s="27">
        <v>9866</v>
      </c>
      <c r="P127" s="27">
        <v>20000</v>
      </c>
      <c r="Q127" s="13">
        <v>43866</v>
      </c>
      <c r="R127" s="13">
        <v>21933</v>
      </c>
      <c r="S127" s="27">
        <v>0</v>
      </c>
      <c r="T127" s="49">
        <v>5683</v>
      </c>
      <c r="U127" s="27" t="s">
        <v>201</v>
      </c>
      <c r="V127" s="27">
        <v>15847524894</v>
      </c>
      <c r="W127" s="73" t="s">
        <v>425</v>
      </c>
      <c r="X127" s="27"/>
      <c r="Y127" s="27"/>
      <c r="Z127" s="27"/>
    </row>
    <row r="128" s="1" customFormat="1" ht="15" hidden="1" spans="1:26">
      <c r="A128" s="13">
        <v>126</v>
      </c>
      <c r="B128" s="13" t="s">
        <v>27</v>
      </c>
      <c r="C128" s="14" t="s">
        <v>418</v>
      </c>
      <c r="D128" s="14" t="s">
        <v>29</v>
      </c>
      <c r="E128" s="64" t="s">
        <v>426</v>
      </c>
      <c r="F128" s="67" t="s">
        <v>427</v>
      </c>
      <c r="G128" s="68" t="s">
        <v>421</v>
      </c>
      <c r="H128" s="24">
        <v>25</v>
      </c>
      <c r="I128" s="24">
        <v>13</v>
      </c>
      <c r="J128" s="24">
        <v>12</v>
      </c>
      <c r="K128" s="27">
        <v>18500</v>
      </c>
      <c r="L128" s="27">
        <v>34000</v>
      </c>
      <c r="M128" s="27">
        <v>9600</v>
      </c>
      <c r="N128" s="27">
        <v>17000</v>
      </c>
      <c r="O128" s="27">
        <v>14085.94</v>
      </c>
      <c r="P128" s="27">
        <v>6800</v>
      </c>
      <c r="Q128" s="13">
        <v>67885.94</v>
      </c>
      <c r="R128" s="13">
        <v>11314.3233333333</v>
      </c>
      <c r="S128" s="27">
        <v>0</v>
      </c>
      <c r="T128" s="49">
        <v>8230.99</v>
      </c>
      <c r="U128" s="27" t="s">
        <v>201</v>
      </c>
      <c r="V128" s="27">
        <v>15847524894</v>
      </c>
      <c r="W128" s="73" t="s">
        <v>428</v>
      </c>
      <c r="X128" s="27"/>
      <c r="Y128" s="27"/>
      <c r="Z128" s="27"/>
    </row>
    <row r="129" s="1" customFormat="1" ht="15" hidden="1" spans="1:26">
      <c r="A129" s="13">
        <v>127</v>
      </c>
      <c r="B129" s="13" t="s">
        <v>27</v>
      </c>
      <c r="C129" s="14" t="s">
        <v>418</v>
      </c>
      <c r="D129" s="14" t="s">
        <v>29</v>
      </c>
      <c r="E129" s="64" t="s">
        <v>429</v>
      </c>
      <c r="F129" s="67" t="s">
        <v>430</v>
      </c>
      <c r="G129" s="68" t="s">
        <v>431</v>
      </c>
      <c r="H129" s="24">
        <v>45</v>
      </c>
      <c r="I129" s="24">
        <v>27</v>
      </c>
      <c r="J129" s="24">
        <v>18</v>
      </c>
      <c r="K129" s="27">
        <v>31500</v>
      </c>
      <c r="L129" s="27">
        <v>23000</v>
      </c>
      <c r="M129" s="27">
        <v>8000</v>
      </c>
      <c r="N129" s="27">
        <v>15000</v>
      </c>
      <c r="O129" s="27">
        <v>16349.5</v>
      </c>
      <c r="P129" s="27">
        <v>6000</v>
      </c>
      <c r="Q129" s="13">
        <v>56349.5</v>
      </c>
      <c r="R129" s="13">
        <v>18783.1666666667</v>
      </c>
      <c r="S129" s="27">
        <v>0</v>
      </c>
      <c r="T129" s="49">
        <v>8283.16666666667</v>
      </c>
      <c r="U129" s="27" t="s">
        <v>201</v>
      </c>
      <c r="V129" s="27">
        <v>15847524894</v>
      </c>
      <c r="W129" s="72">
        <v>18247536825</v>
      </c>
      <c r="X129" s="27"/>
      <c r="Y129" s="27"/>
      <c r="Z129" s="27"/>
    </row>
    <row r="130" s="1" customFormat="1" ht="14.5" hidden="1" spans="1:26">
      <c r="A130" s="13">
        <v>128</v>
      </c>
      <c r="B130" s="13" t="s">
        <v>27</v>
      </c>
      <c r="C130" s="14" t="s">
        <v>418</v>
      </c>
      <c r="D130" s="14" t="s">
        <v>29</v>
      </c>
      <c r="E130" s="64" t="s">
        <v>432</v>
      </c>
      <c r="F130" s="67" t="s">
        <v>433</v>
      </c>
      <c r="G130" s="68" t="s">
        <v>434</v>
      </c>
      <c r="H130" s="74">
        <v>40</v>
      </c>
      <c r="I130" s="74">
        <v>32</v>
      </c>
      <c r="J130" s="24">
        <v>8</v>
      </c>
      <c r="K130" s="27">
        <v>24000</v>
      </c>
      <c r="L130" s="27">
        <v>30000</v>
      </c>
      <c r="M130" s="27">
        <v>10000</v>
      </c>
      <c r="N130" s="27">
        <v>18000</v>
      </c>
      <c r="O130" s="27">
        <v>6360.48</v>
      </c>
      <c r="P130" s="27">
        <v>7200</v>
      </c>
      <c r="Q130" s="13">
        <v>57160.48</v>
      </c>
      <c r="R130" s="13">
        <v>14290.12</v>
      </c>
      <c r="S130" s="27">
        <v>0</v>
      </c>
      <c r="T130" s="49">
        <v>8290.12</v>
      </c>
      <c r="U130" s="27" t="s">
        <v>201</v>
      </c>
      <c r="V130" s="27">
        <v>15847524894</v>
      </c>
      <c r="W130" s="21" t="s">
        <v>435</v>
      </c>
      <c r="X130" s="27"/>
      <c r="Y130" s="27"/>
      <c r="Z130" s="27"/>
    </row>
    <row r="131" s="1" customFormat="1" ht="15" hidden="1" spans="1:26">
      <c r="A131" s="13">
        <v>129</v>
      </c>
      <c r="B131" s="13" t="s">
        <v>27</v>
      </c>
      <c r="C131" s="14" t="s">
        <v>418</v>
      </c>
      <c r="D131" s="14" t="s">
        <v>29</v>
      </c>
      <c r="E131" s="64" t="s">
        <v>436</v>
      </c>
      <c r="F131" s="67" t="s">
        <v>437</v>
      </c>
      <c r="G131" s="68" t="s">
        <v>431</v>
      </c>
      <c r="H131" s="75">
        <v>35</v>
      </c>
      <c r="I131" s="75">
        <v>5</v>
      </c>
      <c r="J131" s="24">
        <v>30</v>
      </c>
      <c r="K131" s="27">
        <v>32500</v>
      </c>
      <c r="L131" s="27">
        <v>32000</v>
      </c>
      <c r="M131" s="27">
        <v>6000</v>
      </c>
      <c r="N131" s="27">
        <v>35000</v>
      </c>
      <c r="O131" s="27">
        <v>390.5</v>
      </c>
      <c r="P131" s="27">
        <v>16000</v>
      </c>
      <c r="Q131" s="13">
        <v>57390.5</v>
      </c>
      <c r="R131" s="13">
        <v>19130.1666666667</v>
      </c>
      <c r="S131" s="27">
        <v>0</v>
      </c>
      <c r="T131" s="49">
        <v>8296.83333333333</v>
      </c>
      <c r="U131" s="27" t="s">
        <v>201</v>
      </c>
      <c r="V131" s="27">
        <v>15847524894</v>
      </c>
      <c r="W131" s="84" t="s">
        <v>438</v>
      </c>
      <c r="X131" s="27"/>
      <c r="Y131" s="27"/>
      <c r="Z131" s="27"/>
    </row>
    <row r="132" s="1" customFormat="1" ht="15" hidden="1" spans="1:26">
      <c r="A132" s="13">
        <v>130</v>
      </c>
      <c r="B132" s="13" t="s">
        <v>27</v>
      </c>
      <c r="C132" s="14" t="s">
        <v>418</v>
      </c>
      <c r="D132" s="14" t="s">
        <v>29</v>
      </c>
      <c r="E132" s="64" t="s">
        <v>439</v>
      </c>
      <c r="F132" s="67" t="s">
        <v>440</v>
      </c>
      <c r="G132" s="68" t="s">
        <v>424</v>
      </c>
      <c r="H132" s="24">
        <v>40</v>
      </c>
      <c r="I132" s="24">
        <v>20</v>
      </c>
      <c r="J132" s="24">
        <v>20</v>
      </c>
      <c r="K132" s="27">
        <v>30000</v>
      </c>
      <c r="L132" s="27"/>
      <c r="M132" s="27">
        <v>20000</v>
      </c>
      <c r="N132" s="27">
        <v>10000</v>
      </c>
      <c r="O132" s="27">
        <v>18337.09</v>
      </c>
      <c r="P132" s="27">
        <v>4000</v>
      </c>
      <c r="Q132" s="13">
        <v>44337.09</v>
      </c>
      <c r="R132" s="13">
        <v>22168.545</v>
      </c>
      <c r="S132" s="27">
        <v>0</v>
      </c>
      <c r="T132" s="49">
        <v>7168.545</v>
      </c>
      <c r="U132" s="27" t="s">
        <v>201</v>
      </c>
      <c r="V132" s="27">
        <v>15847524894</v>
      </c>
      <c r="W132" s="73" t="s">
        <v>441</v>
      </c>
      <c r="X132" s="27"/>
      <c r="Y132" s="27"/>
      <c r="Z132" s="27"/>
    </row>
    <row r="133" s="1" customFormat="1" ht="14.5" hidden="1" spans="1:26">
      <c r="A133" s="13">
        <v>131</v>
      </c>
      <c r="B133" s="13" t="s">
        <v>27</v>
      </c>
      <c r="C133" s="14" t="s">
        <v>418</v>
      </c>
      <c r="D133" s="14" t="s">
        <v>29</v>
      </c>
      <c r="E133" s="64" t="s">
        <v>442</v>
      </c>
      <c r="F133" s="67" t="s">
        <v>443</v>
      </c>
      <c r="G133" s="68" t="s">
        <v>424</v>
      </c>
      <c r="H133" s="24">
        <v>20</v>
      </c>
      <c r="I133" s="24">
        <v>12</v>
      </c>
      <c r="J133" s="24">
        <v>8</v>
      </c>
      <c r="K133" s="27">
        <v>14000</v>
      </c>
      <c r="L133" s="27">
        <v>18000</v>
      </c>
      <c r="M133" s="27"/>
      <c r="N133" s="27">
        <v>5000</v>
      </c>
      <c r="O133" s="27">
        <v>9398.95</v>
      </c>
      <c r="P133" s="27">
        <v>2000</v>
      </c>
      <c r="Q133" s="13">
        <v>30398.95</v>
      </c>
      <c r="R133" s="13">
        <v>15199.475</v>
      </c>
      <c r="S133" s="27">
        <v>0</v>
      </c>
      <c r="T133" s="49">
        <v>8199.475</v>
      </c>
      <c r="U133" s="27" t="s">
        <v>201</v>
      </c>
      <c r="V133" s="27">
        <v>15847524894</v>
      </c>
      <c r="W133" s="21" t="s">
        <v>444</v>
      </c>
      <c r="X133" s="27"/>
      <c r="Y133" s="27"/>
      <c r="Z133" s="27"/>
    </row>
    <row r="134" s="1" customFormat="1" ht="15" hidden="1" spans="1:26">
      <c r="A134" s="13">
        <v>132</v>
      </c>
      <c r="B134" s="13" t="s">
        <v>27</v>
      </c>
      <c r="C134" s="14" t="s">
        <v>418</v>
      </c>
      <c r="D134" s="14" t="s">
        <v>29</v>
      </c>
      <c r="E134" s="64" t="s">
        <v>445</v>
      </c>
      <c r="F134" s="67" t="s">
        <v>446</v>
      </c>
      <c r="G134" s="68" t="s">
        <v>434</v>
      </c>
      <c r="H134" s="24">
        <v>25</v>
      </c>
      <c r="I134" s="24">
        <v>16</v>
      </c>
      <c r="J134" s="24">
        <v>9</v>
      </c>
      <c r="K134" s="27">
        <v>17000</v>
      </c>
      <c r="L134" s="27">
        <v>13000</v>
      </c>
      <c r="M134" s="27">
        <v>4000</v>
      </c>
      <c r="N134" s="27">
        <v>10000</v>
      </c>
      <c r="O134" s="27">
        <v>28448.72</v>
      </c>
      <c r="P134" s="27">
        <v>6000</v>
      </c>
      <c r="Q134" s="13">
        <v>49448.72</v>
      </c>
      <c r="R134" s="13">
        <v>12362.18</v>
      </c>
      <c r="S134" s="27">
        <v>0</v>
      </c>
      <c r="T134" s="49">
        <v>8112.18</v>
      </c>
      <c r="U134" s="27" t="s">
        <v>201</v>
      </c>
      <c r="V134" s="27">
        <v>15847524894</v>
      </c>
      <c r="W134" s="72">
        <v>15047544812</v>
      </c>
      <c r="X134" s="27"/>
      <c r="Y134" s="27"/>
      <c r="Z134" s="27"/>
    </row>
    <row r="135" s="1" customFormat="1" ht="15" hidden="1" spans="1:26">
      <c r="A135" s="13">
        <v>133</v>
      </c>
      <c r="B135" s="13" t="s">
        <v>27</v>
      </c>
      <c r="C135" s="14" t="s">
        <v>418</v>
      </c>
      <c r="D135" s="14" t="s">
        <v>29</v>
      </c>
      <c r="E135" s="64" t="s">
        <v>447</v>
      </c>
      <c r="F135" s="67" t="s">
        <v>448</v>
      </c>
      <c r="G135" s="68" t="s">
        <v>449</v>
      </c>
      <c r="H135" s="24">
        <v>65</v>
      </c>
      <c r="I135" s="24">
        <v>29</v>
      </c>
      <c r="J135" s="24">
        <v>36</v>
      </c>
      <c r="K135" s="27">
        <v>50500</v>
      </c>
      <c r="L135" s="27">
        <v>30000</v>
      </c>
      <c r="M135" s="27"/>
      <c r="N135" s="27">
        <v>90000</v>
      </c>
      <c r="O135" s="27">
        <v>18139.52</v>
      </c>
      <c r="P135" s="27">
        <v>48000</v>
      </c>
      <c r="Q135" s="13">
        <v>90139.52</v>
      </c>
      <c r="R135" s="13">
        <v>18027.904</v>
      </c>
      <c r="S135" s="27">
        <v>0</v>
      </c>
      <c r="T135" s="49">
        <v>7927.904</v>
      </c>
      <c r="U135" s="27" t="s">
        <v>201</v>
      </c>
      <c r="V135" s="27">
        <v>15847524894</v>
      </c>
      <c r="W135" s="72">
        <v>15114757784</v>
      </c>
      <c r="X135" s="27"/>
      <c r="Y135" s="27"/>
      <c r="Z135" s="27"/>
    </row>
    <row r="136" s="1" customFormat="1" ht="15" hidden="1" spans="1:26">
      <c r="A136" s="13">
        <v>134</v>
      </c>
      <c r="B136" s="13" t="s">
        <v>27</v>
      </c>
      <c r="C136" s="14" t="s">
        <v>418</v>
      </c>
      <c r="D136" s="14" t="s">
        <v>29</v>
      </c>
      <c r="E136" s="64" t="s">
        <v>450</v>
      </c>
      <c r="F136" s="67" t="s">
        <v>451</v>
      </c>
      <c r="G136" s="68" t="s">
        <v>431</v>
      </c>
      <c r="H136" s="24">
        <v>15</v>
      </c>
      <c r="I136" s="24">
        <v>12</v>
      </c>
      <c r="J136" s="24">
        <v>3</v>
      </c>
      <c r="K136" s="27">
        <v>9000</v>
      </c>
      <c r="L136" s="27">
        <v>10000</v>
      </c>
      <c r="M136" s="27">
        <v>4000</v>
      </c>
      <c r="N136" s="27">
        <v>10000</v>
      </c>
      <c r="O136" s="27">
        <v>15125.94</v>
      </c>
      <c r="P136" s="27">
        <v>6000</v>
      </c>
      <c r="Q136" s="13">
        <v>33125.94</v>
      </c>
      <c r="R136" s="13">
        <v>11041.98</v>
      </c>
      <c r="S136" s="27">
        <v>0</v>
      </c>
      <c r="T136" s="49">
        <v>8041.98</v>
      </c>
      <c r="U136" s="27" t="s">
        <v>201</v>
      </c>
      <c r="V136" s="27">
        <v>15847524894</v>
      </c>
      <c r="W136" s="85">
        <v>13947514378</v>
      </c>
      <c r="X136" s="27"/>
      <c r="Y136" s="27"/>
      <c r="Z136" s="27"/>
    </row>
    <row r="137" s="1" customFormat="1" ht="15" hidden="1" spans="1:26">
      <c r="A137" s="13">
        <v>135</v>
      </c>
      <c r="B137" s="13" t="s">
        <v>27</v>
      </c>
      <c r="C137" s="14" t="s">
        <v>418</v>
      </c>
      <c r="D137" s="14" t="s">
        <v>29</v>
      </c>
      <c r="E137" s="64" t="s">
        <v>452</v>
      </c>
      <c r="F137" s="67" t="s">
        <v>453</v>
      </c>
      <c r="G137" s="68" t="s">
        <v>424</v>
      </c>
      <c r="H137" s="24">
        <v>45</v>
      </c>
      <c r="I137" s="24">
        <v>15</v>
      </c>
      <c r="J137" s="24">
        <v>30</v>
      </c>
      <c r="K137" s="27">
        <v>37500</v>
      </c>
      <c r="L137" s="27"/>
      <c r="M137" s="27">
        <v>20000</v>
      </c>
      <c r="N137" s="27">
        <v>22000</v>
      </c>
      <c r="O137" s="27">
        <v>20559.18</v>
      </c>
      <c r="P137" s="27">
        <v>10000</v>
      </c>
      <c r="Q137" s="13">
        <v>52559.18</v>
      </c>
      <c r="R137" s="13">
        <v>26279.59</v>
      </c>
      <c r="S137" s="27">
        <v>0</v>
      </c>
      <c r="T137" s="49">
        <v>7529.59</v>
      </c>
      <c r="U137" s="27" t="s">
        <v>201</v>
      </c>
      <c r="V137" s="27">
        <v>15847524894</v>
      </c>
      <c r="W137" s="73" t="s">
        <v>454</v>
      </c>
      <c r="X137" s="27"/>
      <c r="Y137" s="27"/>
      <c r="Z137" s="27"/>
    </row>
    <row r="138" s="1" customFormat="1" ht="15" hidden="1" spans="1:26">
      <c r="A138" s="13">
        <v>136</v>
      </c>
      <c r="B138" s="13" t="s">
        <v>27</v>
      </c>
      <c r="C138" s="14" t="s">
        <v>418</v>
      </c>
      <c r="D138" s="14" t="s">
        <v>29</v>
      </c>
      <c r="E138" s="64" t="s">
        <v>455</v>
      </c>
      <c r="F138" s="67" t="s">
        <v>456</v>
      </c>
      <c r="G138" s="68" t="s">
        <v>431</v>
      </c>
      <c r="H138" s="24">
        <v>45</v>
      </c>
      <c r="I138" s="24">
        <v>27</v>
      </c>
      <c r="J138" s="24">
        <v>18</v>
      </c>
      <c r="K138" s="27">
        <v>31500</v>
      </c>
      <c r="L138" s="27">
        <v>20000</v>
      </c>
      <c r="M138" s="27">
        <v>8000</v>
      </c>
      <c r="N138" s="27">
        <v>30000</v>
      </c>
      <c r="O138" s="27">
        <v>3996.86</v>
      </c>
      <c r="P138" s="27">
        <v>12000</v>
      </c>
      <c r="Q138" s="13">
        <v>49996.86</v>
      </c>
      <c r="R138" s="13">
        <v>16665.62</v>
      </c>
      <c r="S138" s="27">
        <v>0</v>
      </c>
      <c r="T138" s="49">
        <v>6165.62</v>
      </c>
      <c r="U138" s="27" t="s">
        <v>201</v>
      </c>
      <c r="V138" s="27">
        <v>15847524894</v>
      </c>
      <c r="W138" s="84" t="s">
        <v>457</v>
      </c>
      <c r="X138" s="27"/>
      <c r="Y138" s="27"/>
      <c r="Z138" s="27"/>
    </row>
    <row r="139" s="1" customFormat="1" ht="14.5" hidden="1" spans="1:26">
      <c r="A139" s="13">
        <v>137</v>
      </c>
      <c r="B139" s="13" t="s">
        <v>27</v>
      </c>
      <c r="C139" s="14" t="s">
        <v>418</v>
      </c>
      <c r="D139" s="14" t="s">
        <v>29</v>
      </c>
      <c r="E139" s="64" t="s">
        <v>458</v>
      </c>
      <c r="F139" s="67" t="s">
        <v>459</v>
      </c>
      <c r="G139" s="68" t="s">
        <v>431</v>
      </c>
      <c r="H139" s="24">
        <v>45</v>
      </c>
      <c r="I139" s="24">
        <v>25</v>
      </c>
      <c r="J139" s="24">
        <v>20</v>
      </c>
      <c r="K139" s="27">
        <v>32500</v>
      </c>
      <c r="L139" s="27">
        <v>11000</v>
      </c>
      <c r="M139" s="27">
        <v>14000</v>
      </c>
      <c r="N139" s="27">
        <v>15000</v>
      </c>
      <c r="O139" s="27">
        <v>22522.3</v>
      </c>
      <c r="P139" s="27">
        <v>6000</v>
      </c>
      <c r="Q139" s="13">
        <v>56522.3</v>
      </c>
      <c r="R139" s="13">
        <v>18840.7666666667</v>
      </c>
      <c r="S139" s="27">
        <v>0</v>
      </c>
      <c r="T139" s="49">
        <v>8007.43333333333</v>
      </c>
      <c r="U139" s="27" t="s">
        <v>201</v>
      </c>
      <c r="V139" s="27">
        <v>15847524894</v>
      </c>
      <c r="W139" s="21" t="s">
        <v>460</v>
      </c>
      <c r="X139" s="27"/>
      <c r="Y139" s="27"/>
      <c r="Z139" s="27"/>
    </row>
    <row r="140" s="1" customFormat="1" ht="15" hidden="1" spans="1:26">
      <c r="A140" s="13">
        <v>138</v>
      </c>
      <c r="B140" s="13" t="s">
        <v>27</v>
      </c>
      <c r="C140" s="14" t="s">
        <v>418</v>
      </c>
      <c r="D140" s="14" t="s">
        <v>29</v>
      </c>
      <c r="E140" s="64" t="s">
        <v>461</v>
      </c>
      <c r="F140" s="67" t="s">
        <v>462</v>
      </c>
      <c r="G140" s="68">
        <v>6</v>
      </c>
      <c r="H140" s="24">
        <v>60</v>
      </c>
      <c r="I140" s="24">
        <v>48</v>
      </c>
      <c r="J140" s="24">
        <v>12</v>
      </c>
      <c r="K140" s="27">
        <v>36000</v>
      </c>
      <c r="L140" s="27">
        <v>31000</v>
      </c>
      <c r="M140" s="27">
        <v>25000</v>
      </c>
      <c r="N140" s="27">
        <v>25000</v>
      </c>
      <c r="O140" s="27">
        <v>12342.94</v>
      </c>
      <c r="P140" s="27">
        <v>10000</v>
      </c>
      <c r="Q140" s="13">
        <v>83342.94</v>
      </c>
      <c r="R140" s="13">
        <v>13890.49</v>
      </c>
      <c r="S140" s="27">
        <v>0</v>
      </c>
      <c r="T140" s="49">
        <v>7890.49</v>
      </c>
      <c r="U140" s="27" t="s">
        <v>201</v>
      </c>
      <c r="V140" s="27">
        <v>15847524894</v>
      </c>
      <c r="W140" s="72">
        <v>18543415560</v>
      </c>
      <c r="X140" s="27"/>
      <c r="Y140" s="27"/>
      <c r="Z140" s="27"/>
    </row>
    <row r="141" s="1" customFormat="1" ht="15" hidden="1" spans="1:26">
      <c r="A141" s="13">
        <v>139</v>
      </c>
      <c r="B141" s="13" t="s">
        <v>27</v>
      </c>
      <c r="C141" s="14" t="s">
        <v>418</v>
      </c>
      <c r="D141" s="14" t="s">
        <v>29</v>
      </c>
      <c r="E141" s="64" t="s">
        <v>463</v>
      </c>
      <c r="F141" s="67" t="s">
        <v>464</v>
      </c>
      <c r="G141" s="68" t="s">
        <v>431</v>
      </c>
      <c r="H141" s="24">
        <v>55</v>
      </c>
      <c r="I141" s="24">
        <v>10</v>
      </c>
      <c r="J141" s="24">
        <v>45</v>
      </c>
      <c r="K141" s="27">
        <v>50000</v>
      </c>
      <c r="L141" s="27"/>
      <c r="M141" s="27"/>
      <c r="N141" s="27">
        <v>85000</v>
      </c>
      <c r="O141" s="27">
        <v>19807.04</v>
      </c>
      <c r="P141" s="27">
        <v>34000</v>
      </c>
      <c r="Q141" s="13">
        <v>70807.04</v>
      </c>
      <c r="R141" s="13">
        <v>23602.3466666667</v>
      </c>
      <c r="S141" s="27">
        <v>0</v>
      </c>
      <c r="T141" s="49">
        <v>6935.68</v>
      </c>
      <c r="U141" s="27" t="s">
        <v>201</v>
      </c>
      <c r="V141" s="27">
        <v>15847524894</v>
      </c>
      <c r="W141" s="85">
        <v>15949445072</v>
      </c>
      <c r="X141" s="27"/>
      <c r="Y141" s="27"/>
      <c r="Z141" s="27"/>
    </row>
    <row r="142" s="1" customFormat="1" ht="15" hidden="1" spans="1:26">
      <c r="A142" s="13">
        <v>140</v>
      </c>
      <c r="B142" s="13" t="s">
        <v>27</v>
      </c>
      <c r="C142" s="14" t="s">
        <v>418</v>
      </c>
      <c r="D142" s="14" t="s">
        <v>29</v>
      </c>
      <c r="E142" s="64" t="s">
        <v>465</v>
      </c>
      <c r="F142" s="67" t="s">
        <v>466</v>
      </c>
      <c r="G142" s="68" t="s">
        <v>434</v>
      </c>
      <c r="H142" s="24">
        <v>25</v>
      </c>
      <c r="I142" s="24">
        <v>20</v>
      </c>
      <c r="J142" s="24">
        <v>5</v>
      </c>
      <c r="K142" s="27">
        <v>15000</v>
      </c>
      <c r="L142" s="27">
        <v>20000</v>
      </c>
      <c r="M142" s="27">
        <v>15000</v>
      </c>
      <c r="N142" s="27">
        <v>13000</v>
      </c>
      <c r="O142" s="27">
        <v>5732.94</v>
      </c>
      <c r="P142" s="27">
        <v>6000</v>
      </c>
      <c r="Q142" s="13">
        <v>47732.94</v>
      </c>
      <c r="R142" s="13">
        <v>11933.235</v>
      </c>
      <c r="S142" s="27">
        <v>0</v>
      </c>
      <c r="T142" s="49">
        <v>8183.235</v>
      </c>
      <c r="U142" s="27" t="s">
        <v>201</v>
      </c>
      <c r="V142" s="27">
        <v>15847524894</v>
      </c>
      <c r="W142" s="84" t="s">
        <v>467</v>
      </c>
      <c r="X142" s="27"/>
      <c r="Y142" s="27"/>
      <c r="Z142" s="27"/>
    </row>
    <row r="143" s="1" customFormat="1" ht="15" hidden="1" spans="1:26">
      <c r="A143" s="13">
        <v>141</v>
      </c>
      <c r="B143" s="13" t="s">
        <v>27</v>
      </c>
      <c r="C143" s="14" t="s">
        <v>418</v>
      </c>
      <c r="D143" s="14" t="s">
        <v>29</v>
      </c>
      <c r="E143" s="64" t="s">
        <v>468</v>
      </c>
      <c r="F143" s="67" t="s">
        <v>469</v>
      </c>
      <c r="G143" s="68">
        <v>5</v>
      </c>
      <c r="H143" s="24">
        <v>18</v>
      </c>
      <c r="I143" s="24">
        <v>10</v>
      </c>
      <c r="J143" s="24">
        <v>8</v>
      </c>
      <c r="K143" s="27">
        <v>13000</v>
      </c>
      <c r="L143" s="27">
        <v>15000</v>
      </c>
      <c r="M143" s="27">
        <v>5000</v>
      </c>
      <c r="N143" s="27"/>
      <c r="O143" s="27">
        <v>33525.52</v>
      </c>
      <c r="P143" s="27"/>
      <c r="Q143" s="13">
        <v>53525.52</v>
      </c>
      <c r="R143" s="13">
        <v>10705.104</v>
      </c>
      <c r="S143" s="27">
        <v>0</v>
      </c>
      <c r="T143" s="49">
        <v>8105.104</v>
      </c>
      <c r="U143" s="27" t="s">
        <v>201</v>
      </c>
      <c r="V143" s="27">
        <v>15847524894</v>
      </c>
      <c r="W143" s="73" t="s">
        <v>470</v>
      </c>
      <c r="X143" s="27"/>
      <c r="Y143" s="27"/>
      <c r="Z143" s="27"/>
    </row>
    <row r="144" s="1" customFormat="1" ht="14.5" hidden="1" spans="1:26">
      <c r="A144" s="13">
        <v>142</v>
      </c>
      <c r="B144" s="13" t="s">
        <v>27</v>
      </c>
      <c r="C144" s="14" t="s">
        <v>418</v>
      </c>
      <c r="D144" s="14" t="s">
        <v>29</v>
      </c>
      <c r="E144" s="64" t="s">
        <v>471</v>
      </c>
      <c r="F144" s="67" t="s">
        <v>472</v>
      </c>
      <c r="G144" s="68" t="s">
        <v>434</v>
      </c>
      <c r="H144" s="24">
        <v>20</v>
      </c>
      <c r="I144" s="24">
        <v>12</v>
      </c>
      <c r="J144" s="24">
        <v>8</v>
      </c>
      <c r="K144" s="27">
        <v>18000</v>
      </c>
      <c r="L144" s="27">
        <v>30000</v>
      </c>
      <c r="M144" s="27">
        <v>5000</v>
      </c>
      <c r="N144" s="27">
        <v>12000</v>
      </c>
      <c r="O144" s="27">
        <v>9079.92</v>
      </c>
      <c r="P144" s="27">
        <v>6000</v>
      </c>
      <c r="Q144" s="13">
        <v>50079.92</v>
      </c>
      <c r="R144" s="13">
        <v>12519.98</v>
      </c>
      <c r="S144" s="27">
        <v>0</v>
      </c>
      <c r="T144" s="49">
        <v>8019.98</v>
      </c>
      <c r="U144" s="27" t="s">
        <v>201</v>
      </c>
      <c r="V144" s="27">
        <v>15847524894</v>
      </c>
      <c r="W144" s="21" t="s">
        <v>473</v>
      </c>
      <c r="X144" s="27"/>
      <c r="Y144" s="27"/>
      <c r="Z144" s="27"/>
    </row>
    <row r="145" s="1" customFormat="1" ht="15" hidden="1" spans="1:26">
      <c r="A145" s="13">
        <v>143</v>
      </c>
      <c r="B145" s="13" t="s">
        <v>27</v>
      </c>
      <c r="C145" s="14" t="s">
        <v>418</v>
      </c>
      <c r="D145" s="14" t="s">
        <v>29</v>
      </c>
      <c r="E145" s="64" t="s">
        <v>474</v>
      </c>
      <c r="F145" s="67" t="s">
        <v>475</v>
      </c>
      <c r="G145" s="68" t="s">
        <v>424</v>
      </c>
      <c r="H145" s="24">
        <v>75</v>
      </c>
      <c r="I145" s="24">
        <v>13</v>
      </c>
      <c r="J145" s="24">
        <v>62</v>
      </c>
      <c r="K145" s="27">
        <v>68500</v>
      </c>
      <c r="L145" s="27">
        <v>10000</v>
      </c>
      <c r="M145" s="27">
        <v>10000</v>
      </c>
      <c r="N145" s="27">
        <v>40000</v>
      </c>
      <c r="O145" s="27">
        <v>8012.26</v>
      </c>
      <c r="P145" s="27">
        <v>16000</v>
      </c>
      <c r="Q145" s="13">
        <v>52012.26</v>
      </c>
      <c r="R145" s="13">
        <v>26006.13</v>
      </c>
      <c r="S145" s="27">
        <v>0</v>
      </c>
      <c r="T145" s="49">
        <v>-8243.87</v>
      </c>
      <c r="U145" s="27" t="s">
        <v>201</v>
      </c>
      <c r="V145" s="27">
        <v>15847524894</v>
      </c>
      <c r="W145" s="73" t="s">
        <v>476</v>
      </c>
      <c r="X145" s="27"/>
      <c r="Y145" s="27"/>
      <c r="Z145" s="27"/>
    </row>
    <row r="146" s="1" customFormat="1" ht="15" hidden="1" spans="1:26">
      <c r="A146" s="13">
        <v>144</v>
      </c>
      <c r="B146" s="13" t="s">
        <v>27</v>
      </c>
      <c r="C146" s="14" t="s">
        <v>418</v>
      </c>
      <c r="D146" s="14" t="s">
        <v>29</v>
      </c>
      <c r="E146" s="64" t="s">
        <v>477</v>
      </c>
      <c r="F146" s="67" t="s">
        <v>478</v>
      </c>
      <c r="G146" s="68">
        <v>2</v>
      </c>
      <c r="H146" s="24">
        <v>65</v>
      </c>
      <c r="I146" s="24">
        <v>35</v>
      </c>
      <c r="J146" s="24">
        <v>30</v>
      </c>
      <c r="K146" s="27">
        <v>47500</v>
      </c>
      <c r="L146" s="27">
        <v>30000</v>
      </c>
      <c r="M146" s="27">
        <v>8000</v>
      </c>
      <c r="N146" s="27">
        <v>20000</v>
      </c>
      <c r="O146" s="27">
        <v>7021.3</v>
      </c>
      <c r="P146" s="27">
        <v>8000</v>
      </c>
      <c r="Q146" s="13">
        <v>57021.3</v>
      </c>
      <c r="R146" s="13">
        <v>28510.65</v>
      </c>
      <c r="S146" s="27">
        <v>0</v>
      </c>
      <c r="T146" s="49">
        <v>4760.65</v>
      </c>
      <c r="U146" s="27" t="s">
        <v>201</v>
      </c>
      <c r="V146" s="27">
        <v>15847524894</v>
      </c>
      <c r="W146" s="72">
        <v>13190899769</v>
      </c>
      <c r="X146" s="27"/>
      <c r="Y146" s="27"/>
      <c r="Z146" s="27"/>
    </row>
    <row r="147" s="1" customFormat="1" ht="15" hidden="1" spans="1:26">
      <c r="A147" s="13">
        <v>145</v>
      </c>
      <c r="B147" s="13" t="s">
        <v>27</v>
      </c>
      <c r="C147" s="14" t="s">
        <v>418</v>
      </c>
      <c r="D147" s="25" t="s">
        <v>53</v>
      </c>
      <c r="E147" s="64" t="s">
        <v>479</v>
      </c>
      <c r="F147" s="67" t="s">
        <v>480</v>
      </c>
      <c r="G147" s="68" t="s">
        <v>424</v>
      </c>
      <c r="H147" s="24">
        <v>25</v>
      </c>
      <c r="I147" s="24">
        <v>10</v>
      </c>
      <c r="J147" s="24">
        <v>15</v>
      </c>
      <c r="K147" s="27">
        <v>18000</v>
      </c>
      <c r="L147" s="27"/>
      <c r="M147" s="27">
        <v>8000</v>
      </c>
      <c r="N147" s="27">
        <v>15000</v>
      </c>
      <c r="O147" s="27">
        <v>19329.4</v>
      </c>
      <c r="P147" s="27">
        <v>6000</v>
      </c>
      <c r="Q147" s="13">
        <v>36329.4</v>
      </c>
      <c r="R147" s="13">
        <v>18164.7</v>
      </c>
      <c r="S147" s="27">
        <v>2000</v>
      </c>
      <c r="T147" s="49">
        <v>8164.7</v>
      </c>
      <c r="U147" s="27" t="s">
        <v>201</v>
      </c>
      <c r="V147" s="27">
        <v>15847524894</v>
      </c>
      <c r="W147" s="72">
        <v>13739948364</v>
      </c>
      <c r="X147" s="27"/>
      <c r="Y147" s="27"/>
      <c r="Z147" s="27"/>
    </row>
    <row r="148" s="1" customFormat="1" ht="28" hidden="1" spans="1:26">
      <c r="A148" s="13">
        <v>146</v>
      </c>
      <c r="B148" s="13" t="s">
        <v>27</v>
      </c>
      <c r="C148" s="14" t="s">
        <v>418</v>
      </c>
      <c r="D148" s="25" t="s">
        <v>66</v>
      </c>
      <c r="E148" s="14" t="s">
        <v>481</v>
      </c>
      <c r="F148" s="67" t="s">
        <v>482</v>
      </c>
      <c r="G148" s="14">
        <v>2</v>
      </c>
      <c r="H148" s="75">
        <v>55</v>
      </c>
      <c r="I148" s="75">
        <v>19</v>
      </c>
      <c r="J148" s="24">
        <v>36</v>
      </c>
      <c r="K148" s="27">
        <v>45500</v>
      </c>
      <c r="L148" s="27"/>
      <c r="M148" s="27">
        <v>14000</v>
      </c>
      <c r="N148" s="27">
        <v>50000</v>
      </c>
      <c r="O148" s="27">
        <v>7662.42</v>
      </c>
      <c r="P148" s="27">
        <v>20000</v>
      </c>
      <c r="Q148" s="13">
        <v>51662.42</v>
      </c>
      <c r="R148" s="13">
        <v>25831.21</v>
      </c>
      <c r="S148" s="27">
        <v>0</v>
      </c>
      <c r="T148" s="49">
        <v>3081.21</v>
      </c>
      <c r="U148" s="27" t="s">
        <v>201</v>
      </c>
      <c r="V148" s="27">
        <v>15847524894</v>
      </c>
      <c r="W148" s="73" t="s">
        <v>483</v>
      </c>
      <c r="X148" s="27"/>
      <c r="Y148" s="13" t="s">
        <v>56</v>
      </c>
      <c r="Z148" s="27"/>
    </row>
    <row r="149" s="1" customFormat="1" ht="28" hidden="1" spans="1:26">
      <c r="A149" s="13">
        <v>147</v>
      </c>
      <c r="B149" s="13" t="s">
        <v>27</v>
      </c>
      <c r="C149" s="14" t="s">
        <v>418</v>
      </c>
      <c r="D149" s="25" t="s">
        <v>66</v>
      </c>
      <c r="E149" s="14" t="s">
        <v>484</v>
      </c>
      <c r="F149" s="67" t="s">
        <v>485</v>
      </c>
      <c r="G149" s="14">
        <v>2</v>
      </c>
      <c r="H149" s="75">
        <v>35</v>
      </c>
      <c r="I149" s="75">
        <v>21</v>
      </c>
      <c r="J149" s="24">
        <v>14</v>
      </c>
      <c r="K149" s="27">
        <v>24500</v>
      </c>
      <c r="L149" s="27"/>
      <c r="M149" s="27">
        <v>9800</v>
      </c>
      <c r="N149" s="27">
        <v>15000</v>
      </c>
      <c r="O149" s="27">
        <v>3972.88</v>
      </c>
      <c r="P149" s="27">
        <v>8000</v>
      </c>
      <c r="Q149" s="13">
        <v>20772.88</v>
      </c>
      <c r="R149" s="13">
        <v>10386.44</v>
      </c>
      <c r="S149" s="27">
        <v>0</v>
      </c>
      <c r="T149" s="49">
        <v>-1863.56</v>
      </c>
      <c r="U149" s="27" t="s">
        <v>201</v>
      </c>
      <c r="V149" s="27">
        <v>15847524894</v>
      </c>
      <c r="W149" s="21" t="s">
        <v>486</v>
      </c>
      <c r="X149" s="27"/>
      <c r="Y149" s="13" t="s">
        <v>56</v>
      </c>
      <c r="Z149" s="27"/>
    </row>
    <row r="150" s="1" customFormat="1" ht="28" hidden="1" spans="1:26">
      <c r="A150" s="13">
        <v>148</v>
      </c>
      <c r="B150" s="13" t="s">
        <v>27</v>
      </c>
      <c r="C150" s="14" t="s">
        <v>418</v>
      </c>
      <c r="D150" s="25" t="s">
        <v>66</v>
      </c>
      <c r="E150" s="14" t="s">
        <v>487</v>
      </c>
      <c r="F150" s="67" t="s">
        <v>488</v>
      </c>
      <c r="G150" s="14">
        <v>2</v>
      </c>
      <c r="H150" s="24">
        <v>35</v>
      </c>
      <c r="I150" s="24">
        <v>20</v>
      </c>
      <c r="J150" s="24">
        <v>15</v>
      </c>
      <c r="K150" s="27">
        <v>25000</v>
      </c>
      <c r="L150" s="27"/>
      <c r="M150" s="27">
        <v>9000</v>
      </c>
      <c r="N150" s="27">
        <v>8000</v>
      </c>
      <c r="O150" s="27">
        <v>5375.62</v>
      </c>
      <c r="P150" s="27">
        <v>1600</v>
      </c>
      <c r="Q150" s="13">
        <v>20775.62</v>
      </c>
      <c r="R150" s="13">
        <v>10387.81</v>
      </c>
      <c r="S150" s="27">
        <v>0</v>
      </c>
      <c r="T150" s="49">
        <v>-2112.19</v>
      </c>
      <c r="U150" s="27" t="s">
        <v>201</v>
      </c>
      <c r="V150" s="27">
        <v>15847524894</v>
      </c>
      <c r="W150" s="21" t="s">
        <v>489</v>
      </c>
      <c r="X150" s="27"/>
      <c r="Y150" s="13" t="s">
        <v>56</v>
      </c>
      <c r="Z150" s="27"/>
    </row>
    <row r="151" s="1" customFormat="1" hidden="1" spans="1:26">
      <c r="A151" s="13">
        <v>149</v>
      </c>
      <c r="B151" s="13" t="s">
        <v>27</v>
      </c>
      <c r="C151" s="14" t="s">
        <v>490</v>
      </c>
      <c r="D151" s="25" t="s">
        <v>53</v>
      </c>
      <c r="E151" s="14" t="s">
        <v>491</v>
      </c>
      <c r="F151" s="76" t="s">
        <v>492</v>
      </c>
      <c r="G151" s="14">
        <v>2</v>
      </c>
      <c r="H151" s="17">
        <v>30</v>
      </c>
      <c r="I151" s="17">
        <v>10</v>
      </c>
      <c r="J151" s="17">
        <v>20</v>
      </c>
      <c r="K151" s="36">
        <v>11000</v>
      </c>
      <c r="L151" s="13">
        <v>0</v>
      </c>
      <c r="M151" s="13">
        <v>5000</v>
      </c>
      <c r="N151" s="40">
        <v>27500</v>
      </c>
      <c r="O151" s="13">
        <v>3425.12</v>
      </c>
      <c r="P151" s="13">
        <v>8500</v>
      </c>
      <c r="Q151" s="13">
        <v>27425.12</v>
      </c>
      <c r="R151" s="13">
        <v>13712.56</v>
      </c>
      <c r="S151" s="13">
        <v>0</v>
      </c>
      <c r="T151" s="49">
        <v>8212.56</v>
      </c>
      <c r="U151" s="50"/>
      <c r="V151" s="53">
        <v>15944467419</v>
      </c>
      <c r="W151" s="53"/>
      <c r="X151" s="36"/>
      <c r="Y151" s="13"/>
      <c r="Z151" s="16"/>
    </row>
    <row r="152" s="1" customFormat="1" hidden="1" spans="1:26">
      <c r="A152" s="13">
        <v>150</v>
      </c>
      <c r="B152" s="13" t="s">
        <v>27</v>
      </c>
      <c r="C152" s="14" t="s">
        <v>490</v>
      </c>
      <c r="D152" s="14" t="s">
        <v>29</v>
      </c>
      <c r="E152" s="14" t="s">
        <v>493</v>
      </c>
      <c r="F152" s="76" t="s">
        <v>494</v>
      </c>
      <c r="G152" s="14">
        <v>2</v>
      </c>
      <c r="H152" s="17">
        <v>19.5</v>
      </c>
      <c r="I152" s="17">
        <v>6.5</v>
      </c>
      <c r="J152" s="17">
        <v>13</v>
      </c>
      <c r="K152" s="36">
        <v>17000</v>
      </c>
      <c r="L152" s="13">
        <v>4500</v>
      </c>
      <c r="M152" s="13">
        <v>0</v>
      </c>
      <c r="N152" s="40">
        <v>15000</v>
      </c>
      <c r="O152" s="13">
        <v>6735.18</v>
      </c>
      <c r="P152" s="13">
        <v>5800</v>
      </c>
      <c r="Q152" s="13">
        <v>17435.18</v>
      </c>
      <c r="R152" s="13">
        <v>8717.59</v>
      </c>
      <c r="S152" s="13">
        <v>0</v>
      </c>
      <c r="T152" s="49">
        <v>217.59</v>
      </c>
      <c r="U152" s="50"/>
      <c r="V152" s="53">
        <v>15944467419</v>
      </c>
      <c r="W152" s="53">
        <v>18644825090</v>
      </c>
      <c r="X152" s="36"/>
      <c r="Y152" s="13"/>
      <c r="Z152" s="16"/>
    </row>
    <row r="153" s="1" customFormat="1" ht="28" hidden="1" spans="1:26">
      <c r="A153" s="13">
        <v>151</v>
      </c>
      <c r="B153" s="13" t="s">
        <v>27</v>
      </c>
      <c r="C153" s="14" t="s">
        <v>490</v>
      </c>
      <c r="D153" s="14" t="s">
        <v>29</v>
      </c>
      <c r="E153" s="14" t="s">
        <v>495</v>
      </c>
      <c r="F153" s="124" t="s">
        <v>496</v>
      </c>
      <c r="G153" s="14">
        <v>2</v>
      </c>
      <c r="H153" s="17">
        <v>25</v>
      </c>
      <c r="I153" s="17">
        <v>9</v>
      </c>
      <c r="J153" s="17">
        <v>16</v>
      </c>
      <c r="K153" s="36">
        <v>14500</v>
      </c>
      <c r="L153" s="13">
        <v>4500</v>
      </c>
      <c r="M153" s="13">
        <v>0</v>
      </c>
      <c r="N153" s="40">
        <v>26500</v>
      </c>
      <c r="O153" s="13">
        <v>6236.23</v>
      </c>
      <c r="P153" s="13">
        <v>6500</v>
      </c>
      <c r="Q153" s="13">
        <v>30736.23</v>
      </c>
      <c r="R153" s="13">
        <v>15368.11</v>
      </c>
      <c r="S153" s="13">
        <v>0</v>
      </c>
      <c r="T153" s="49">
        <v>8118.115</v>
      </c>
      <c r="U153" s="50"/>
      <c r="V153" s="53">
        <v>15944467419</v>
      </c>
      <c r="W153" s="53">
        <v>13630970432</v>
      </c>
      <c r="X153" s="36"/>
      <c r="Y153" s="13"/>
      <c r="Z153" s="16"/>
    </row>
    <row r="154" s="1" customFormat="1" hidden="1" spans="1:26">
      <c r="A154" s="13">
        <v>152</v>
      </c>
      <c r="B154" s="13" t="s">
        <v>27</v>
      </c>
      <c r="C154" s="14" t="s">
        <v>490</v>
      </c>
      <c r="D154" s="14" t="s">
        <v>29</v>
      </c>
      <c r="E154" s="14" t="s">
        <v>497</v>
      </c>
      <c r="F154" s="76" t="s">
        <v>498</v>
      </c>
      <c r="G154" s="14">
        <v>2</v>
      </c>
      <c r="H154" s="17">
        <v>92.25</v>
      </c>
      <c r="I154" s="17">
        <v>31.25</v>
      </c>
      <c r="J154" s="17">
        <v>61</v>
      </c>
      <c r="K154" s="36">
        <v>40500</v>
      </c>
      <c r="L154" s="13">
        <v>10000</v>
      </c>
      <c r="M154" s="13">
        <v>9500</v>
      </c>
      <c r="N154" s="40">
        <v>46000</v>
      </c>
      <c r="O154" s="13">
        <v>15609.42</v>
      </c>
      <c r="P154" s="13">
        <v>24400</v>
      </c>
      <c r="Q154" s="13">
        <v>56709.42</v>
      </c>
      <c r="R154" s="13">
        <v>28354.85</v>
      </c>
      <c r="S154" s="13">
        <v>0</v>
      </c>
      <c r="T154" s="49">
        <v>8104.71</v>
      </c>
      <c r="U154" s="50"/>
      <c r="V154" s="53">
        <v>15944467419</v>
      </c>
      <c r="W154" s="53">
        <v>15114794519</v>
      </c>
      <c r="X154" s="36"/>
      <c r="Y154" s="13"/>
      <c r="Z154" s="16"/>
    </row>
    <row r="155" s="1" customFormat="1" ht="28" hidden="1" spans="1:26">
      <c r="A155" s="13">
        <v>153</v>
      </c>
      <c r="B155" s="13" t="s">
        <v>27</v>
      </c>
      <c r="C155" s="14" t="s">
        <v>499</v>
      </c>
      <c r="D155" s="25" t="s">
        <v>53</v>
      </c>
      <c r="E155" s="14" t="s">
        <v>500</v>
      </c>
      <c r="F155" s="124" t="s">
        <v>501</v>
      </c>
      <c r="G155" s="14">
        <v>1</v>
      </c>
      <c r="H155" s="17">
        <v>90</v>
      </c>
      <c r="I155" s="17">
        <v>36</v>
      </c>
      <c r="J155" s="17">
        <v>54</v>
      </c>
      <c r="K155" s="13">
        <v>36000</v>
      </c>
      <c r="L155" s="13"/>
      <c r="M155" s="13"/>
      <c r="N155" s="13">
        <v>50320</v>
      </c>
      <c r="O155" s="13">
        <v>10392.06</v>
      </c>
      <c r="P155" s="13">
        <v>30000</v>
      </c>
      <c r="Q155" s="13">
        <v>30712.06</v>
      </c>
      <c r="R155" s="13">
        <v>30712.06</v>
      </c>
      <c r="S155" s="13">
        <v>0</v>
      </c>
      <c r="T155" s="49">
        <v>-5287.94</v>
      </c>
      <c r="U155" s="54"/>
      <c r="V155" s="13">
        <v>18747337111</v>
      </c>
      <c r="W155" s="16">
        <v>15750561545</v>
      </c>
      <c r="X155" s="13"/>
      <c r="Y155" s="13" t="s">
        <v>56</v>
      </c>
      <c r="Z155" s="16"/>
    </row>
    <row r="156" s="1" customFormat="1" ht="28" hidden="1" spans="1:26">
      <c r="A156" s="13">
        <v>154</v>
      </c>
      <c r="B156" s="13" t="s">
        <v>27</v>
      </c>
      <c r="C156" s="14" t="s">
        <v>499</v>
      </c>
      <c r="D156" s="14" t="s">
        <v>29</v>
      </c>
      <c r="E156" s="14" t="s">
        <v>502</v>
      </c>
      <c r="F156" s="53" t="s">
        <v>503</v>
      </c>
      <c r="G156" s="14">
        <v>3</v>
      </c>
      <c r="H156" s="17">
        <v>90</v>
      </c>
      <c r="I156" s="17">
        <v>36</v>
      </c>
      <c r="J156" s="17">
        <v>54</v>
      </c>
      <c r="K156" s="13">
        <v>36000</v>
      </c>
      <c r="L156" s="13"/>
      <c r="M156" s="13"/>
      <c r="N156" s="13">
        <v>61300</v>
      </c>
      <c r="O156" s="13">
        <v>22946.41</v>
      </c>
      <c r="P156" s="13">
        <v>29320</v>
      </c>
      <c r="Q156" s="13">
        <v>54926.41</v>
      </c>
      <c r="R156" s="13">
        <v>18308.8033333333</v>
      </c>
      <c r="S156" s="13">
        <v>0</v>
      </c>
      <c r="T156" s="49">
        <v>6308.80333333333</v>
      </c>
      <c r="U156" s="54"/>
      <c r="V156" s="13">
        <v>18747337111</v>
      </c>
      <c r="W156" s="16">
        <v>15947348104</v>
      </c>
      <c r="X156" s="13"/>
      <c r="Y156" s="13"/>
      <c r="Z156" s="16"/>
    </row>
    <row r="157" s="1" customFormat="1" ht="28" hidden="1" spans="1:26">
      <c r="A157" s="13">
        <v>155</v>
      </c>
      <c r="B157" s="13" t="s">
        <v>27</v>
      </c>
      <c r="C157" s="14" t="s">
        <v>499</v>
      </c>
      <c r="D157" s="14" t="s">
        <v>29</v>
      </c>
      <c r="E157" s="14" t="s">
        <v>504</v>
      </c>
      <c r="F157" s="53" t="s">
        <v>505</v>
      </c>
      <c r="G157" s="14">
        <v>2</v>
      </c>
      <c r="H157" s="17">
        <v>120</v>
      </c>
      <c r="I157" s="17">
        <v>48</v>
      </c>
      <c r="J157" s="17">
        <v>72</v>
      </c>
      <c r="K157" s="13">
        <v>60000</v>
      </c>
      <c r="L157" s="13">
        <v>40000</v>
      </c>
      <c r="M157" s="13"/>
      <c r="N157" s="13">
        <v>86000</v>
      </c>
      <c r="O157" s="13">
        <v>8660.98</v>
      </c>
      <c r="P157" s="13">
        <v>60000</v>
      </c>
      <c r="Q157" s="13">
        <v>74660.98</v>
      </c>
      <c r="R157" s="13">
        <v>37330.49</v>
      </c>
      <c r="S157" s="13">
        <v>0</v>
      </c>
      <c r="T157" s="49">
        <v>7330.49</v>
      </c>
      <c r="U157" s="54"/>
      <c r="V157" s="13">
        <v>18747337111</v>
      </c>
      <c r="W157" s="64">
        <v>17647517073</v>
      </c>
      <c r="X157" s="13"/>
      <c r="Y157" s="13"/>
      <c r="Z157" s="16"/>
    </row>
    <row r="158" s="1" customFormat="1" ht="28" hidden="1" spans="1:26">
      <c r="A158" s="13">
        <v>156</v>
      </c>
      <c r="B158" s="13" t="s">
        <v>27</v>
      </c>
      <c r="C158" s="14" t="s">
        <v>499</v>
      </c>
      <c r="D158" s="14" t="s">
        <v>29</v>
      </c>
      <c r="E158" s="14" t="s">
        <v>506</v>
      </c>
      <c r="F158" s="77" t="s">
        <v>507</v>
      </c>
      <c r="G158" s="14">
        <v>5</v>
      </c>
      <c r="H158" s="17">
        <v>30</v>
      </c>
      <c r="I158" s="17">
        <v>12</v>
      </c>
      <c r="J158" s="17">
        <v>18</v>
      </c>
      <c r="K158" s="13">
        <v>50000</v>
      </c>
      <c r="L158" s="13">
        <v>50000</v>
      </c>
      <c r="M158" s="13"/>
      <c r="N158" s="13">
        <v>42000</v>
      </c>
      <c r="O158" s="13">
        <v>16672.78</v>
      </c>
      <c r="P158" s="13">
        <v>19920</v>
      </c>
      <c r="Q158" s="13">
        <v>88752.78</v>
      </c>
      <c r="R158" s="13">
        <v>17750.556</v>
      </c>
      <c r="S158" s="13">
        <v>0</v>
      </c>
      <c r="T158" s="49">
        <v>7750.556</v>
      </c>
      <c r="U158" s="54"/>
      <c r="V158" s="13">
        <v>18747337111</v>
      </c>
      <c r="W158" s="16">
        <v>15943465312</v>
      </c>
      <c r="X158" s="13"/>
      <c r="Y158" s="13"/>
      <c r="Z158" s="16"/>
    </row>
    <row r="159" s="1" customFormat="1" ht="28" hidden="1" spans="1:26">
      <c r="A159" s="13">
        <v>157</v>
      </c>
      <c r="B159" s="13" t="s">
        <v>27</v>
      </c>
      <c r="C159" s="14" t="s">
        <v>499</v>
      </c>
      <c r="D159" s="14" t="s">
        <v>29</v>
      </c>
      <c r="E159" s="14" t="s">
        <v>508</v>
      </c>
      <c r="F159" s="53" t="s">
        <v>509</v>
      </c>
      <c r="G159" s="14">
        <v>2</v>
      </c>
      <c r="H159" s="17">
        <v>67</v>
      </c>
      <c r="I159" s="17">
        <v>27</v>
      </c>
      <c r="J159" s="17">
        <v>40</v>
      </c>
      <c r="K159" s="13">
        <v>25000</v>
      </c>
      <c r="L159" s="16"/>
      <c r="M159" s="16"/>
      <c r="N159" s="36">
        <v>37500</v>
      </c>
      <c r="O159" s="16">
        <v>7841.46</v>
      </c>
      <c r="P159" s="16">
        <v>14000</v>
      </c>
      <c r="Q159" s="13">
        <v>31341.46</v>
      </c>
      <c r="R159" s="13">
        <v>15670.73</v>
      </c>
      <c r="S159" s="13">
        <v>0</v>
      </c>
      <c r="T159" s="49">
        <v>3170.73</v>
      </c>
      <c r="U159" s="50"/>
      <c r="V159" s="13">
        <v>18747337111</v>
      </c>
      <c r="W159" s="16">
        <v>15044458267</v>
      </c>
      <c r="X159" s="36"/>
      <c r="Y159" s="16"/>
      <c r="Z159" s="16"/>
    </row>
    <row r="160" s="1" customFormat="1" ht="28" hidden="1" spans="1:26">
      <c r="A160" s="13">
        <v>158</v>
      </c>
      <c r="B160" s="13" t="s">
        <v>27</v>
      </c>
      <c r="C160" s="14" t="s">
        <v>499</v>
      </c>
      <c r="D160" s="14" t="s">
        <v>29</v>
      </c>
      <c r="E160" s="14" t="s">
        <v>510</v>
      </c>
      <c r="F160" s="125" t="s">
        <v>511</v>
      </c>
      <c r="G160" s="14">
        <v>3</v>
      </c>
      <c r="H160" s="17">
        <v>30</v>
      </c>
      <c r="I160" s="17">
        <v>12</v>
      </c>
      <c r="J160" s="17">
        <v>18</v>
      </c>
      <c r="K160" s="13">
        <v>20000</v>
      </c>
      <c r="L160" s="16">
        <v>4000</v>
      </c>
      <c r="M160" s="16"/>
      <c r="N160" s="36">
        <v>31000</v>
      </c>
      <c r="O160" s="16">
        <v>19654.68</v>
      </c>
      <c r="P160" s="16">
        <v>23000</v>
      </c>
      <c r="Q160" s="13">
        <v>31654.68</v>
      </c>
      <c r="R160" s="13">
        <v>10551.56</v>
      </c>
      <c r="S160" s="13">
        <v>0</v>
      </c>
      <c r="T160" s="49">
        <v>3884.89333333333</v>
      </c>
      <c r="U160" s="50"/>
      <c r="V160" s="13">
        <v>18747337111</v>
      </c>
      <c r="W160" s="16">
        <v>13847549108</v>
      </c>
      <c r="X160" s="36"/>
      <c r="Y160" s="16"/>
      <c r="Z160" s="16"/>
    </row>
    <row r="161" s="1" customFormat="1" ht="28" hidden="1" spans="1:26">
      <c r="A161" s="13">
        <v>159</v>
      </c>
      <c r="B161" s="13" t="s">
        <v>27</v>
      </c>
      <c r="C161" s="14" t="s">
        <v>499</v>
      </c>
      <c r="D161" s="14" t="s">
        <v>29</v>
      </c>
      <c r="E161" s="14" t="s">
        <v>512</v>
      </c>
      <c r="F161" s="77" t="s">
        <v>513</v>
      </c>
      <c r="G161" s="14">
        <v>3</v>
      </c>
      <c r="H161" s="17">
        <v>6</v>
      </c>
      <c r="I161" s="17">
        <v>0</v>
      </c>
      <c r="J161" s="17">
        <v>6</v>
      </c>
      <c r="K161" s="13">
        <v>15000</v>
      </c>
      <c r="L161" s="16"/>
      <c r="M161" s="16"/>
      <c r="N161" s="16">
        <v>26500</v>
      </c>
      <c r="O161" s="16">
        <v>22219.32</v>
      </c>
      <c r="P161" s="16">
        <v>9400</v>
      </c>
      <c r="Q161" s="13">
        <v>39319.32</v>
      </c>
      <c r="R161" s="13">
        <v>13106.44</v>
      </c>
      <c r="S161" s="13">
        <v>0</v>
      </c>
      <c r="T161" s="49">
        <v>8106.44</v>
      </c>
      <c r="U161" s="50"/>
      <c r="V161" s="13">
        <v>18747337111</v>
      </c>
      <c r="W161" s="16">
        <v>13596652621</v>
      </c>
      <c r="X161" s="36"/>
      <c r="Y161" s="16"/>
      <c r="Z161" s="16"/>
    </row>
    <row r="162" s="1" customFormat="1" ht="28" hidden="1" spans="1:26">
      <c r="A162" s="13">
        <v>160</v>
      </c>
      <c r="B162" s="13" t="s">
        <v>27</v>
      </c>
      <c r="C162" s="14" t="s">
        <v>499</v>
      </c>
      <c r="D162" s="14" t="s">
        <v>29</v>
      </c>
      <c r="E162" s="14" t="s">
        <v>514</v>
      </c>
      <c r="F162" s="53" t="s">
        <v>515</v>
      </c>
      <c r="G162" s="14">
        <v>2</v>
      </c>
      <c r="H162" s="17">
        <v>18</v>
      </c>
      <c r="I162" s="17">
        <v>7</v>
      </c>
      <c r="J162" s="17">
        <v>11</v>
      </c>
      <c r="K162" s="13">
        <v>15000</v>
      </c>
      <c r="L162" s="16"/>
      <c r="M162" s="16"/>
      <c r="N162" s="16">
        <v>19000</v>
      </c>
      <c r="O162" s="16">
        <v>20670.95</v>
      </c>
      <c r="P162" s="16">
        <v>15220</v>
      </c>
      <c r="Q162" s="13">
        <v>24450.95</v>
      </c>
      <c r="R162" s="13">
        <v>12225.475</v>
      </c>
      <c r="S162" s="13">
        <v>0</v>
      </c>
      <c r="T162" s="49">
        <v>4725.475</v>
      </c>
      <c r="U162" s="50"/>
      <c r="V162" s="13">
        <v>18747337111</v>
      </c>
      <c r="W162" s="16">
        <v>15500433819</v>
      </c>
      <c r="X162" s="36"/>
      <c r="Y162" s="16"/>
      <c r="Z162" s="16"/>
    </row>
    <row r="163" s="1" customFormat="1" ht="15" hidden="1" spans="1:26">
      <c r="A163" s="13">
        <v>161</v>
      </c>
      <c r="B163" s="13" t="s">
        <v>27</v>
      </c>
      <c r="C163" s="14" t="s">
        <v>499</v>
      </c>
      <c r="D163" s="14" t="s">
        <v>29</v>
      </c>
      <c r="E163" s="14" t="s">
        <v>516</v>
      </c>
      <c r="F163" s="126" t="s">
        <v>517</v>
      </c>
      <c r="G163" s="14">
        <v>2</v>
      </c>
      <c r="H163" s="17">
        <v>37.5</v>
      </c>
      <c r="I163" s="17">
        <v>15</v>
      </c>
      <c r="J163" s="17">
        <v>22.5</v>
      </c>
      <c r="K163" s="13">
        <v>25000</v>
      </c>
      <c r="L163" s="16">
        <v>1500</v>
      </c>
      <c r="M163" s="16"/>
      <c r="N163" s="16">
        <v>24680</v>
      </c>
      <c r="O163" s="16">
        <v>22233.5</v>
      </c>
      <c r="P163" s="16">
        <v>10000</v>
      </c>
      <c r="Q163" s="13">
        <v>38413.5</v>
      </c>
      <c r="R163" s="13">
        <v>19206.75</v>
      </c>
      <c r="S163" s="13">
        <v>0</v>
      </c>
      <c r="T163" s="49">
        <v>6706.75</v>
      </c>
      <c r="U163" s="50"/>
      <c r="V163" s="13">
        <v>18747337111</v>
      </c>
      <c r="W163" s="16">
        <v>15144653932</v>
      </c>
      <c r="X163" s="36"/>
      <c r="Y163" s="16"/>
      <c r="Z163" s="16"/>
    </row>
    <row r="164" s="1" customFormat="1" ht="15" hidden="1" spans="1:26">
      <c r="A164" s="13">
        <v>162</v>
      </c>
      <c r="B164" s="13" t="s">
        <v>27</v>
      </c>
      <c r="C164" s="14" t="s">
        <v>499</v>
      </c>
      <c r="D164" s="14" t="s">
        <v>29</v>
      </c>
      <c r="E164" s="14" t="s">
        <v>518</v>
      </c>
      <c r="F164" s="78" t="s">
        <v>519</v>
      </c>
      <c r="G164" s="14">
        <v>1</v>
      </c>
      <c r="H164" s="17">
        <v>30</v>
      </c>
      <c r="I164" s="17">
        <v>12</v>
      </c>
      <c r="J164" s="17">
        <v>18</v>
      </c>
      <c r="K164" s="13">
        <v>22000</v>
      </c>
      <c r="L164" s="16"/>
      <c r="M164" s="16"/>
      <c r="N164" s="16">
        <v>23800</v>
      </c>
      <c r="O164" s="16">
        <v>16340.27</v>
      </c>
      <c r="P164" s="16">
        <v>10300</v>
      </c>
      <c r="Q164" s="13">
        <v>29840.27</v>
      </c>
      <c r="R164" s="13">
        <v>29840.27</v>
      </c>
      <c r="S164" s="13">
        <v>0</v>
      </c>
      <c r="T164" s="49">
        <v>7840.27</v>
      </c>
      <c r="U164" s="50"/>
      <c r="V164" s="13">
        <v>18747337111</v>
      </c>
      <c r="W164" s="16">
        <v>13614857206</v>
      </c>
      <c r="X164" s="36"/>
      <c r="Y164" s="16"/>
      <c r="Z164" s="16"/>
    </row>
    <row r="165" s="1" customFormat="1" ht="28" hidden="1" spans="1:26">
      <c r="A165" s="13">
        <v>163</v>
      </c>
      <c r="B165" s="13" t="s">
        <v>27</v>
      </c>
      <c r="C165" s="14" t="s">
        <v>499</v>
      </c>
      <c r="D165" s="25" t="s">
        <v>139</v>
      </c>
      <c r="E165" s="14" t="s">
        <v>520</v>
      </c>
      <c r="F165" s="126" t="s">
        <v>521</v>
      </c>
      <c r="G165" s="14">
        <v>3</v>
      </c>
      <c r="H165" s="17">
        <v>60</v>
      </c>
      <c r="I165" s="17">
        <v>24</v>
      </c>
      <c r="J165" s="17">
        <v>36</v>
      </c>
      <c r="K165" s="13">
        <v>55000</v>
      </c>
      <c r="L165" s="16"/>
      <c r="M165" s="16"/>
      <c r="N165" s="16">
        <v>32900</v>
      </c>
      <c r="O165" s="16">
        <v>22718.04</v>
      </c>
      <c r="P165" s="16">
        <v>16400</v>
      </c>
      <c r="Q165" s="13">
        <v>39218.04</v>
      </c>
      <c r="R165" s="13">
        <v>13072.68</v>
      </c>
      <c r="S165" s="13">
        <v>0</v>
      </c>
      <c r="T165" s="49">
        <v>-5260.65333333333</v>
      </c>
      <c r="U165" s="50"/>
      <c r="V165" s="13">
        <v>18747337111</v>
      </c>
      <c r="W165" s="16">
        <v>17547563040</v>
      </c>
      <c r="X165" s="36"/>
      <c r="Y165" s="13" t="s">
        <v>56</v>
      </c>
      <c r="Z165" s="16"/>
    </row>
    <row r="166" s="1" customFormat="1" hidden="1" spans="1:26">
      <c r="A166" s="13">
        <v>164</v>
      </c>
      <c r="B166" s="13" t="s">
        <v>27</v>
      </c>
      <c r="C166" s="16" t="s">
        <v>522</v>
      </c>
      <c r="D166" s="14" t="s">
        <v>29</v>
      </c>
      <c r="E166" s="16" t="s">
        <v>523</v>
      </c>
      <c r="F166" s="29" t="s">
        <v>524</v>
      </c>
      <c r="G166" s="16">
        <v>6</v>
      </c>
      <c r="H166" s="17">
        <v>33</v>
      </c>
      <c r="I166" s="17">
        <v>0</v>
      </c>
      <c r="J166" s="17">
        <v>25</v>
      </c>
      <c r="K166" s="36">
        <v>82000</v>
      </c>
      <c r="L166" s="13">
        <v>88500</v>
      </c>
      <c r="M166" s="13">
        <v>0</v>
      </c>
      <c r="N166" s="40">
        <v>51000</v>
      </c>
      <c r="O166" s="13">
        <v>9326.72</v>
      </c>
      <c r="P166" s="13">
        <v>17100</v>
      </c>
      <c r="Q166" s="13">
        <v>131726.72</v>
      </c>
      <c r="R166" s="13">
        <v>21954.4533333333</v>
      </c>
      <c r="S166" s="13">
        <v>0</v>
      </c>
      <c r="T166" s="49">
        <v>8287.78666666667</v>
      </c>
      <c r="U166" s="50"/>
      <c r="V166" s="53">
        <v>13847537224</v>
      </c>
      <c r="W166" s="53">
        <v>15050457740</v>
      </c>
      <c r="X166" s="36"/>
      <c r="Y166" s="13"/>
      <c r="Z166" s="16"/>
    </row>
    <row r="167" s="1" customFormat="1" hidden="1" spans="1:26">
      <c r="A167" s="13">
        <v>165</v>
      </c>
      <c r="B167" s="13" t="s">
        <v>27</v>
      </c>
      <c r="C167" s="16" t="s">
        <v>522</v>
      </c>
      <c r="D167" s="14" t="s">
        <v>29</v>
      </c>
      <c r="E167" s="16" t="s">
        <v>525</v>
      </c>
      <c r="F167" s="29" t="s">
        <v>526</v>
      </c>
      <c r="G167" s="16">
        <v>5</v>
      </c>
      <c r="H167" s="17">
        <v>69</v>
      </c>
      <c r="I167" s="17">
        <v>0</v>
      </c>
      <c r="J167" s="17">
        <v>41</v>
      </c>
      <c r="K167" s="36">
        <v>25830</v>
      </c>
      <c r="L167" s="13">
        <v>35000</v>
      </c>
      <c r="M167" s="13">
        <v>0</v>
      </c>
      <c r="N167" s="40">
        <v>53620</v>
      </c>
      <c r="O167" s="13">
        <v>6501.96</v>
      </c>
      <c r="P167" s="13">
        <v>29300</v>
      </c>
      <c r="Q167" s="13">
        <v>65821.96</v>
      </c>
      <c r="R167" s="13">
        <v>13164.392</v>
      </c>
      <c r="S167" s="13">
        <v>0</v>
      </c>
      <c r="T167" s="49">
        <v>7998.392</v>
      </c>
      <c r="U167" s="50"/>
      <c r="V167" s="53"/>
      <c r="W167" s="53">
        <v>15147025806</v>
      </c>
      <c r="X167" s="36"/>
      <c r="Y167" s="13"/>
      <c r="Z167" s="16"/>
    </row>
    <row r="168" s="1" customFormat="1" hidden="1" spans="1:26">
      <c r="A168" s="13">
        <v>166</v>
      </c>
      <c r="B168" s="13" t="s">
        <v>27</v>
      </c>
      <c r="C168" s="16" t="s">
        <v>522</v>
      </c>
      <c r="D168" s="14" t="s">
        <v>29</v>
      </c>
      <c r="E168" s="16" t="s">
        <v>527</v>
      </c>
      <c r="F168" s="29" t="s">
        <v>528</v>
      </c>
      <c r="G168" s="16">
        <v>3</v>
      </c>
      <c r="H168" s="17">
        <v>57</v>
      </c>
      <c r="I168" s="17">
        <v>0</v>
      </c>
      <c r="J168" s="17">
        <v>47</v>
      </c>
      <c r="K168" s="36">
        <v>42300</v>
      </c>
      <c r="L168" s="13">
        <v>28000</v>
      </c>
      <c r="M168" s="13">
        <v>0</v>
      </c>
      <c r="N168" s="40">
        <v>58530</v>
      </c>
      <c r="O168" s="13">
        <v>5757.96</v>
      </c>
      <c r="P168" s="13">
        <v>25600</v>
      </c>
      <c r="Q168" s="13">
        <v>66687.96</v>
      </c>
      <c r="R168" s="13">
        <v>22229.32</v>
      </c>
      <c r="S168" s="13">
        <v>0</v>
      </c>
      <c r="T168" s="49">
        <v>8129.32</v>
      </c>
      <c r="U168" s="50"/>
      <c r="V168" s="53"/>
      <c r="W168" s="53">
        <v>13847956744</v>
      </c>
      <c r="X168" s="36"/>
      <c r="Y168" s="13"/>
      <c r="Z168" s="16"/>
    </row>
    <row r="169" s="1" customFormat="1" hidden="1" spans="1:26">
      <c r="A169" s="13">
        <v>167</v>
      </c>
      <c r="B169" s="13" t="s">
        <v>27</v>
      </c>
      <c r="C169" s="16" t="s">
        <v>522</v>
      </c>
      <c r="D169" s="14" t="s">
        <v>29</v>
      </c>
      <c r="E169" s="16" t="s">
        <v>529</v>
      </c>
      <c r="F169" s="29" t="s">
        <v>530</v>
      </c>
      <c r="G169" s="16">
        <v>4</v>
      </c>
      <c r="H169" s="17">
        <v>88.5</v>
      </c>
      <c r="I169" s="17">
        <v>0</v>
      </c>
      <c r="J169" s="17">
        <v>60</v>
      </c>
      <c r="K169" s="36">
        <v>49200</v>
      </c>
      <c r="L169" s="13">
        <v>78400</v>
      </c>
      <c r="M169" s="13">
        <v>0</v>
      </c>
      <c r="N169" s="40">
        <v>39500</v>
      </c>
      <c r="O169" s="13">
        <v>5167.32</v>
      </c>
      <c r="P169" s="13">
        <v>41950</v>
      </c>
      <c r="Q169" s="13">
        <v>81117.32</v>
      </c>
      <c r="R169" s="13">
        <v>20279.33</v>
      </c>
      <c r="S169" s="13">
        <v>0</v>
      </c>
      <c r="T169" s="49">
        <v>7979.33</v>
      </c>
      <c r="U169" s="50"/>
      <c r="V169" s="53"/>
      <c r="W169" s="53">
        <v>15849544974</v>
      </c>
      <c r="X169" s="36"/>
      <c r="Y169" s="13"/>
      <c r="Z169" s="16"/>
    </row>
    <row r="170" s="1" customFormat="1" hidden="1" spans="1:26">
      <c r="A170" s="13">
        <v>168</v>
      </c>
      <c r="B170" s="13" t="s">
        <v>27</v>
      </c>
      <c r="C170" s="16" t="s">
        <v>522</v>
      </c>
      <c r="D170" s="18" t="s">
        <v>53</v>
      </c>
      <c r="E170" s="16" t="s">
        <v>531</v>
      </c>
      <c r="F170" s="29" t="s">
        <v>532</v>
      </c>
      <c r="G170" s="16">
        <v>2</v>
      </c>
      <c r="H170" s="17">
        <v>24</v>
      </c>
      <c r="I170" s="17">
        <v>0</v>
      </c>
      <c r="J170" s="17">
        <v>15</v>
      </c>
      <c r="K170" s="36">
        <v>18000</v>
      </c>
      <c r="L170" s="13">
        <v>0</v>
      </c>
      <c r="M170" s="13">
        <v>0</v>
      </c>
      <c r="N170" s="40">
        <v>35760</v>
      </c>
      <c r="O170" s="13">
        <v>6558.45</v>
      </c>
      <c r="P170" s="13">
        <v>7800</v>
      </c>
      <c r="Q170" s="13">
        <v>34518.45</v>
      </c>
      <c r="R170" s="13">
        <v>17259.225</v>
      </c>
      <c r="S170" s="13">
        <v>0</v>
      </c>
      <c r="T170" s="49">
        <v>8259.225</v>
      </c>
      <c r="U170" s="50"/>
      <c r="V170" s="53"/>
      <c r="W170" s="53">
        <v>13298059246</v>
      </c>
      <c r="X170" s="36"/>
      <c r="Y170" s="13"/>
      <c r="Z170" s="16"/>
    </row>
    <row r="171" s="1" customFormat="1" hidden="1" spans="1:26">
      <c r="A171" s="13">
        <v>169</v>
      </c>
      <c r="B171" s="13" t="s">
        <v>27</v>
      </c>
      <c r="C171" s="16" t="s">
        <v>522</v>
      </c>
      <c r="D171" s="14" t="s">
        <v>29</v>
      </c>
      <c r="E171" s="16" t="s">
        <v>376</v>
      </c>
      <c r="F171" s="29" t="s">
        <v>533</v>
      </c>
      <c r="G171" s="16">
        <v>4</v>
      </c>
      <c r="H171" s="17">
        <v>34.5</v>
      </c>
      <c r="I171" s="17">
        <v>0</v>
      </c>
      <c r="J171" s="17">
        <v>25</v>
      </c>
      <c r="K171" s="36">
        <v>99000</v>
      </c>
      <c r="L171" s="13">
        <v>88800</v>
      </c>
      <c r="M171" s="13">
        <v>0</v>
      </c>
      <c r="N171" s="40">
        <v>36500</v>
      </c>
      <c r="O171" s="13">
        <v>13322.06</v>
      </c>
      <c r="P171" s="13">
        <v>6900</v>
      </c>
      <c r="Q171" s="13">
        <v>131722.06</v>
      </c>
      <c r="R171" s="13">
        <v>32930.515</v>
      </c>
      <c r="S171" s="13">
        <v>0</v>
      </c>
      <c r="T171" s="49">
        <v>8180.515</v>
      </c>
      <c r="U171" s="50"/>
      <c r="V171" s="53"/>
      <c r="W171" s="53">
        <v>15849578907</v>
      </c>
      <c r="X171" s="36"/>
      <c r="Y171" s="13"/>
      <c r="Z171" s="16"/>
    </row>
    <row r="172" s="1" customFormat="1" ht="28" hidden="1" spans="1:26">
      <c r="A172" s="13">
        <v>170</v>
      </c>
      <c r="B172" s="13" t="s">
        <v>27</v>
      </c>
      <c r="C172" s="16" t="s">
        <v>522</v>
      </c>
      <c r="D172" s="14" t="s">
        <v>29</v>
      </c>
      <c r="E172" s="16" t="s">
        <v>534</v>
      </c>
      <c r="F172" s="29" t="s">
        <v>535</v>
      </c>
      <c r="G172" s="16">
        <v>4</v>
      </c>
      <c r="H172" s="17">
        <v>46.5</v>
      </c>
      <c r="I172" s="17">
        <v>0</v>
      </c>
      <c r="J172" s="17">
        <v>30</v>
      </c>
      <c r="K172" s="36">
        <v>25800</v>
      </c>
      <c r="L172" s="13">
        <v>2000</v>
      </c>
      <c r="M172" s="13">
        <v>0</v>
      </c>
      <c r="N172" s="40">
        <v>50940</v>
      </c>
      <c r="O172" s="13">
        <v>19475.29</v>
      </c>
      <c r="P172" s="13">
        <v>13500</v>
      </c>
      <c r="Q172" s="13">
        <v>58915.29</v>
      </c>
      <c r="R172" s="13">
        <v>14728.8225</v>
      </c>
      <c r="S172" s="13">
        <v>0</v>
      </c>
      <c r="T172" s="49">
        <v>8278.8225</v>
      </c>
      <c r="U172" s="50"/>
      <c r="V172" s="53"/>
      <c r="W172" s="86" t="s">
        <v>536</v>
      </c>
      <c r="X172" s="36"/>
      <c r="Y172" s="13"/>
      <c r="Z172" s="16"/>
    </row>
    <row r="173" s="1" customFormat="1" hidden="1" spans="1:26">
      <c r="A173" s="13">
        <v>171</v>
      </c>
      <c r="B173" s="13" t="s">
        <v>27</v>
      </c>
      <c r="C173" s="16" t="s">
        <v>522</v>
      </c>
      <c r="D173" s="14" t="s">
        <v>29</v>
      </c>
      <c r="E173" s="16" t="s">
        <v>537</v>
      </c>
      <c r="F173" s="29" t="s">
        <v>538</v>
      </c>
      <c r="G173" s="16">
        <v>4</v>
      </c>
      <c r="H173" s="17">
        <v>30</v>
      </c>
      <c r="I173" s="17">
        <v>0</v>
      </c>
      <c r="J173" s="17">
        <v>25</v>
      </c>
      <c r="K173" s="36">
        <v>65000</v>
      </c>
      <c r="L173" s="13">
        <v>63600</v>
      </c>
      <c r="M173" s="13">
        <v>0</v>
      </c>
      <c r="N173" s="40">
        <v>35180</v>
      </c>
      <c r="O173" s="13">
        <v>7069.71</v>
      </c>
      <c r="P173" s="13">
        <v>8000</v>
      </c>
      <c r="Q173" s="13">
        <v>97849.71</v>
      </c>
      <c r="R173" s="13">
        <v>24462.4275</v>
      </c>
      <c r="S173" s="13">
        <v>0</v>
      </c>
      <c r="T173" s="49">
        <v>8212.4275</v>
      </c>
      <c r="U173" s="50"/>
      <c r="V173" s="53"/>
      <c r="W173" s="53">
        <v>13214817643</v>
      </c>
      <c r="X173" s="36"/>
      <c r="Y173" s="13"/>
      <c r="Z173" s="16"/>
    </row>
    <row r="174" s="1" customFormat="1" hidden="1" spans="1:26">
      <c r="A174" s="13">
        <v>172</v>
      </c>
      <c r="B174" s="13" t="s">
        <v>27</v>
      </c>
      <c r="C174" s="16" t="s">
        <v>522</v>
      </c>
      <c r="D174" s="18" t="s">
        <v>539</v>
      </c>
      <c r="E174" s="16" t="s">
        <v>540</v>
      </c>
      <c r="F174" s="29" t="s">
        <v>541</v>
      </c>
      <c r="G174" s="16">
        <v>4</v>
      </c>
      <c r="H174" s="17">
        <v>87</v>
      </c>
      <c r="I174" s="17">
        <v>0</v>
      </c>
      <c r="J174" s="17">
        <v>60</v>
      </c>
      <c r="K174" s="36">
        <v>47040</v>
      </c>
      <c r="L174" s="13">
        <v>50400</v>
      </c>
      <c r="M174" s="13">
        <v>0</v>
      </c>
      <c r="N174" s="40">
        <v>57350</v>
      </c>
      <c r="O174" s="13">
        <v>10018.38</v>
      </c>
      <c r="P174" s="13">
        <v>37800</v>
      </c>
      <c r="Q174" s="13">
        <v>79968.38</v>
      </c>
      <c r="R174" s="13">
        <v>19992.095</v>
      </c>
      <c r="S174" s="13">
        <v>0</v>
      </c>
      <c r="T174" s="49">
        <v>8232.095</v>
      </c>
      <c r="U174" s="50"/>
      <c r="V174" s="53"/>
      <c r="W174" s="53">
        <v>18648556635</v>
      </c>
      <c r="X174" s="36"/>
      <c r="Y174" s="13"/>
      <c r="Z174" s="16"/>
    </row>
    <row r="175" s="1" customFormat="1" hidden="1" spans="1:26">
      <c r="A175" s="13">
        <v>173</v>
      </c>
      <c r="B175" s="13" t="s">
        <v>27</v>
      </c>
      <c r="C175" s="16" t="s">
        <v>522</v>
      </c>
      <c r="D175" s="14" t="s">
        <v>29</v>
      </c>
      <c r="E175" s="16" t="s">
        <v>542</v>
      </c>
      <c r="F175" s="29" t="s">
        <v>543</v>
      </c>
      <c r="G175" s="16">
        <v>4</v>
      </c>
      <c r="H175" s="17">
        <v>30</v>
      </c>
      <c r="I175" s="17">
        <v>0</v>
      </c>
      <c r="J175" s="17">
        <v>20</v>
      </c>
      <c r="K175" s="36">
        <v>22000</v>
      </c>
      <c r="L175" s="13">
        <v>25500</v>
      </c>
      <c r="M175" s="13">
        <v>0</v>
      </c>
      <c r="N175" s="40">
        <v>25800</v>
      </c>
      <c r="O175" s="13">
        <v>13086.95</v>
      </c>
      <c r="P175" s="13">
        <v>9400</v>
      </c>
      <c r="Q175" s="13">
        <v>54986.95</v>
      </c>
      <c r="R175" s="13">
        <v>13746.7375</v>
      </c>
      <c r="S175" s="13">
        <v>0</v>
      </c>
      <c r="T175" s="49">
        <v>8246.7375</v>
      </c>
      <c r="U175" s="50"/>
      <c r="V175" s="53"/>
      <c r="W175" s="53">
        <v>15114724690</v>
      </c>
      <c r="X175" s="36"/>
      <c r="Y175" s="13"/>
      <c r="Z175" s="16"/>
    </row>
    <row r="176" s="1" customFormat="1" hidden="1" spans="1:26">
      <c r="A176" s="13">
        <v>174</v>
      </c>
      <c r="B176" s="13" t="s">
        <v>27</v>
      </c>
      <c r="C176" s="16" t="s">
        <v>522</v>
      </c>
      <c r="D176" s="14" t="s">
        <v>29</v>
      </c>
      <c r="E176" s="16" t="s">
        <v>544</v>
      </c>
      <c r="F176" s="29" t="s">
        <v>545</v>
      </c>
      <c r="G176" s="16">
        <v>2</v>
      </c>
      <c r="H176" s="17">
        <v>36</v>
      </c>
      <c r="I176" s="17">
        <v>0</v>
      </c>
      <c r="J176" s="17">
        <v>20</v>
      </c>
      <c r="K176" s="36">
        <v>23000</v>
      </c>
      <c r="L176" s="13">
        <v>0</v>
      </c>
      <c r="M176" s="13">
        <v>0</v>
      </c>
      <c r="N176" s="40">
        <v>44200</v>
      </c>
      <c r="O176" s="13">
        <v>9179.56</v>
      </c>
      <c r="P176" s="13">
        <v>14000</v>
      </c>
      <c r="Q176" s="13">
        <v>39379.56</v>
      </c>
      <c r="R176" s="13">
        <v>19689.78</v>
      </c>
      <c r="S176" s="13">
        <v>0</v>
      </c>
      <c r="T176" s="49">
        <v>8189.78</v>
      </c>
      <c r="U176" s="50"/>
      <c r="V176" s="53"/>
      <c r="W176" s="53">
        <v>14747501330</v>
      </c>
      <c r="X176" s="36"/>
      <c r="Y176" s="13"/>
      <c r="Z176" s="16"/>
    </row>
    <row r="177" s="1" customFormat="1" hidden="1" spans="1:26">
      <c r="A177" s="13">
        <v>175</v>
      </c>
      <c r="B177" s="13" t="s">
        <v>27</v>
      </c>
      <c r="C177" s="16" t="s">
        <v>522</v>
      </c>
      <c r="D177" s="14" t="s">
        <v>29</v>
      </c>
      <c r="E177" s="16" t="s">
        <v>546</v>
      </c>
      <c r="F177" s="29" t="s">
        <v>547</v>
      </c>
      <c r="G177" s="16">
        <v>2</v>
      </c>
      <c r="H177" s="17">
        <v>144</v>
      </c>
      <c r="I177" s="17">
        <v>0</v>
      </c>
      <c r="J177" s="17">
        <v>95</v>
      </c>
      <c r="K177" s="36">
        <v>66500</v>
      </c>
      <c r="L177" s="13">
        <v>0</v>
      </c>
      <c r="M177" s="13">
        <v>0</v>
      </c>
      <c r="N177" s="40">
        <v>91480</v>
      </c>
      <c r="O177" s="13">
        <v>20187.3</v>
      </c>
      <c r="P177" s="13">
        <v>64300</v>
      </c>
      <c r="Q177" s="13">
        <v>47367.3</v>
      </c>
      <c r="R177" s="13">
        <v>23683.65</v>
      </c>
      <c r="S177" s="13">
        <v>0</v>
      </c>
      <c r="T177" s="49">
        <v>-9566.35</v>
      </c>
      <c r="U177" s="50"/>
      <c r="V177" s="53"/>
      <c r="W177" s="53">
        <v>13604757244</v>
      </c>
      <c r="X177" s="36"/>
      <c r="Y177" s="13"/>
      <c r="Z177" s="16"/>
    </row>
    <row r="178" s="1" customFormat="1" hidden="1" spans="1:26">
      <c r="A178" s="13">
        <v>176</v>
      </c>
      <c r="B178" s="13" t="s">
        <v>27</v>
      </c>
      <c r="C178" s="16" t="s">
        <v>522</v>
      </c>
      <c r="D178" s="14" t="s">
        <v>29</v>
      </c>
      <c r="E178" s="14" t="s">
        <v>548</v>
      </c>
      <c r="F178" s="29" t="s">
        <v>549</v>
      </c>
      <c r="G178" s="14">
        <v>1</v>
      </c>
      <c r="H178" s="17">
        <v>12</v>
      </c>
      <c r="I178" s="17">
        <v>0</v>
      </c>
      <c r="J178" s="17">
        <v>8</v>
      </c>
      <c r="K178" s="36">
        <v>8960</v>
      </c>
      <c r="L178" s="13">
        <v>0</v>
      </c>
      <c r="M178" s="13">
        <v>0</v>
      </c>
      <c r="N178" s="40">
        <v>13000</v>
      </c>
      <c r="O178" s="13">
        <v>6611.45</v>
      </c>
      <c r="P178" s="13">
        <v>2400</v>
      </c>
      <c r="Q178" s="13">
        <v>17211.45</v>
      </c>
      <c r="R178" s="13">
        <v>17211.45</v>
      </c>
      <c r="S178" s="13">
        <v>0</v>
      </c>
      <c r="T178" s="49">
        <v>8251.45</v>
      </c>
      <c r="U178" s="50"/>
      <c r="V178" s="53"/>
      <c r="W178" s="53">
        <v>15134760148</v>
      </c>
      <c r="X178" s="36"/>
      <c r="Y178" s="13"/>
      <c r="Z178" s="16"/>
    </row>
    <row r="179" s="1" customFormat="1" hidden="1" spans="1:26">
      <c r="A179" s="13">
        <v>177</v>
      </c>
      <c r="B179" s="13" t="s">
        <v>27</v>
      </c>
      <c r="C179" s="16" t="s">
        <v>522</v>
      </c>
      <c r="D179" s="14" t="s">
        <v>29</v>
      </c>
      <c r="E179" s="14" t="s">
        <v>550</v>
      </c>
      <c r="F179" s="29" t="s">
        <v>551</v>
      </c>
      <c r="G179" s="14">
        <v>2</v>
      </c>
      <c r="H179" s="17">
        <v>18</v>
      </c>
      <c r="I179" s="17">
        <v>0</v>
      </c>
      <c r="J179" s="17">
        <v>14</v>
      </c>
      <c r="K179" s="36">
        <v>16100</v>
      </c>
      <c r="L179" s="13">
        <v>0</v>
      </c>
      <c r="M179" s="13">
        <v>0</v>
      </c>
      <c r="N179" s="40">
        <v>22500</v>
      </c>
      <c r="O179" s="13">
        <v>12389.74</v>
      </c>
      <c r="P179" s="13">
        <v>2400</v>
      </c>
      <c r="Q179" s="13">
        <v>32489.74</v>
      </c>
      <c r="R179" s="13">
        <v>16244.87</v>
      </c>
      <c r="S179" s="13">
        <v>0</v>
      </c>
      <c r="T179" s="49">
        <v>8194.87</v>
      </c>
      <c r="U179" s="50"/>
      <c r="V179" s="53"/>
      <c r="W179" s="53">
        <v>13754059334</v>
      </c>
      <c r="X179" s="36"/>
      <c r="Y179" s="13"/>
      <c r="Z179" s="16"/>
    </row>
    <row r="180" s="1" customFormat="1" hidden="1" spans="1:26">
      <c r="A180" s="13">
        <v>178</v>
      </c>
      <c r="B180" s="13" t="s">
        <v>27</v>
      </c>
      <c r="C180" s="16" t="s">
        <v>522</v>
      </c>
      <c r="D180" s="25" t="s">
        <v>53</v>
      </c>
      <c r="E180" s="14" t="s">
        <v>552</v>
      </c>
      <c r="F180" s="29" t="s">
        <v>553</v>
      </c>
      <c r="G180" s="14">
        <v>2</v>
      </c>
      <c r="H180" s="17">
        <v>42</v>
      </c>
      <c r="I180" s="17">
        <v>0</v>
      </c>
      <c r="J180" s="17">
        <v>36</v>
      </c>
      <c r="K180" s="36">
        <v>45360</v>
      </c>
      <c r="L180" s="13">
        <v>0</v>
      </c>
      <c r="M180" s="13">
        <v>0</v>
      </c>
      <c r="N180" s="40">
        <v>62900</v>
      </c>
      <c r="O180" s="13">
        <v>11333.01</v>
      </c>
      <c r="P180" s="13">
        <v>12400</v>
      </c>
      <c r="Q180" s="13">
        <v>61833.01</v>
      </c>
      <c r="R180" s="13">
        <v>30916.505</v>
      </c>
      <c r="S180" s="13">
        <v>0</v>
      </c>
      <c r="T180" s="49">
        <v>8236.505</v>
      </c>
      <c r="U180" s="50"/>
      <c r="V180" s="53"/>
      <c r="W180" s="53">
        <v>14740282316</v>
      </c>
      <c r="X180" s="36"/>
      <c r="Y180" s="13"/>
      <c r="Z180" s="16"/>
    </row>
    <row r="181" s="1" customFormat="1" hidden="1" spans="1:26">
      <c r="A181" s="13">
        <v>179</v>
      </c>
      <c r="B181" s="13" t="s">
        <v>27</v>
      </c>
      <c r="C181" s="13" t="s">
        <v>522</v>
      </c>
      <c r="D181" s="14" t="s">
        <v>29</v>
      </c>
      <c r="E181" s="13" t="s">
        <v>554</v>
      </c>
      <c r="F181" s="29" t="s">
        <v>555</v>
      </c>
      <c r="G181" s="13">
        <v>2</v>
      </c>
      <c r="H181" s="24">
        <v>30</v>
      </c>
      <c r="I181" s="24">
        <v>0</v>
      </c>
      <c r="J181" s="24">
        <v>24</v>
      </c>
      <c r="K181" s="36">
        <v>21600</v>
      </c>
      <c r="L181" s="13">
        <v>5000</v>
      </c>
      <c r="M181" s="13">
        <v>0</v>
      </c>
      <c r="N181" s="40">
        <v>34980</v>
      </c>
      <c r="O181" s="13">
        <v>4645.11</v>
      </c>
      <c r="P181" s="13">
        <v>7000</v>
      </c>
      <c r="Q181" s="13">
        <v>37625.11</v>
      </c>
      <c r="R181" s="13">
        <v>18812.555</v>
      </c>
      <c r="S181" s="13">
        <v>0</v>
      </c>
      <c r="T181" s="49">
        <v>8012.555</v>
      </c>
      <c r="U181" s="50"/>
      <c r="V181" s="53"/>
      <c r="W181" s="53">
        <v>15144754096</v>
      </c>
      <c r="X181" s="36"/>
      <c r="Y181" s="13"/>
      <c r="Z181" s="16"/>
    </row>
    <row r="182" s="1" customFormat="1" hidden="1" spans="1:26">
      <c r="A182" s="13">
        <v>180</v>
      </c>
      <c r="B182" s="13" t="s">
        <v>27</v>
      </c>
      <c r="C182" s="16" t="s">
        <v>522</v>
      </c>
      <c r="D182" s="14" t="s">
        <v>29</v>
      </c>
      <c r="E182" s="14" t="s">
        <v>556</v>
      </c>
      <c r="F182" s="29" t="s">
        <v>557</v>
      </c>
      <c r="G182" s="14">
        <v>3</v>
      </c>
      <c r="H182" s="17">
        <v>18</v>
      </c>
      <c r="I182" s="17">
        <v>0</v>
      </c>
      <c r="J182" s="17">
        <v>18</v>
      </c>
      <c r="K182" s="36">
        <v>28260</v>
      </c>
      <c r="L182" s="13">
        <v>0</v>
      </c>
      <c r="M182" s="13">
        <v>0</v>
      </c>
      <c r="N182" s="40">
        <v>52900</v>
      </c>
      <c r="O182" s="13">
        <v>14135.13</v>
      </c>
      <c r="P182" s="13">
        <v>14100</v>
      </c>
      <c r="Q182" s="13">
        <v>52935.13</v>
      </c>
      <c r="R182" s="13">
        <v>17645.0433333333</v>
      </c>
      <c r="S182" s="13">
        <v>0</v>
      </c>
      <c r="T182" s="49">
        <v>8225.04333333333</v>
      </c>
      <c r="U182" s="50"/>
      <c r="V182" s="53"/>
      <c r="W182" s="53">
        <v>15947796870</v>
      </c>
      <c r="X182" s="36"/>
      <c r="Y182" s="13"/>
      <c r="Z182" s="16"/>
    </row>
    <row r="183" s="1" customFormat="1" ht="48" hidden="1" customHeight="1" spans="1:26">
      <c r="A183" s="13">
        <v>181</v>
      </c>
      <c r="B183" s="13" t="s">
        <v>27</v>
      </c>
      <c r="C183" s="14" t="s">
        <v>558</v>
      </c>
      <c r="D183" s="14" t="s">
        <v>29</v>
      </c>
      <c r="E183" s="14" t="s">
        <v>559</v>
      </c>
      <c r="F183" s="79" t="s">
        <v>560</v>
      </c>
      <c r="G183" s="14">
        <v>2</v>
      </c>
      <c r="H183" s="17">
        <v>63</v>
      </c>
      <c r="I183" s="17">
        <v>18</v>
      </c>
      <c r="J183" s="17">
        <v>45</v>
      </c>
      <c r="K183" s="36">
        <v>41400</v>
      </c>
      <c r="L183" s="36">
        <v>3000</v>
      </c>
      <c r="M183" s="50"/>
      <c r="N183" s="36">
        <v>35300</v>
      </c>
      <c r="O183" s="36">
        <v>3500</v>
      </c>
      <c r="P183" s="36">
        <v>23200</v>
      </c>
      <c r="Q183" s="13">
        <v>18600</v>
      </c>
      <c r="R183" s="13">
        <v>9300</v>
      </c>
      <c r="S183" s="13">
        <v>2386</v>
      </c>
      <c r="T183" s="49">
        <v>-12593</v>
      </c>
      <c r="U183" s="50" t="s">
        <v>201</v>
      </c>
      <c r="V183" s="15" t="s">
        <v>561</v>
      </c>
      <c r="W183" s="87">
        <v>15148746609</v>
      </c>
      <c r="X183" s="36"/>
      <c r="Y183" s="16"/>
      <c r="Z183" s="16">
        <v>10800</v>
      </c>
    </row>
    <row r="184" s="1" customFormat="1" ht="51" hidden="1" customHeight="1" spans="1:26">
      <c r="A184" s="13">
        <v>182</v>
      </c>
      <c r="B184" s="13" t="s">
        <v>27</v>
      </c>
      <c r="C184" s="14" t="s">
        <v>558</v>
      </c>
      <c r="D184" s="14" t="s">
        <v>29</v>
      </c>
      <c r="E184" s="14" t="s">
        <v>562</v>
      </c>
      <c r="F184" s="80" t="s">
        <v>563</v>
      </c>
      <c r="G184" s="14">
        <v>3</v>
      </c>
      <c r="H184" s="17">
        <v>15</v>
      </c>
      <c r="I184" s="17">
        <v>5</v>
      </c>
      <c r="J184" s="17">
        <v>10</v>
      </c>
      <c r="K184" s="36">
        <v>9500</v>
      </c>
      <c r="L184" s="36">
        <v>3000</v>
      </c>
      <c r="M184" s="50"/>
      <c r="N184" s="36">
        <v>23600</v>
      </c>
      <c r="O184" s="36">
        <v>11300</v>
      </c>
      <c r="P184" s="36">
        <v>11500</v>
      </c>
      <c r="Q184" s="13">
        <v>26400</v>
      </c>
      <c r="R184" s="13">
        <v>8800</v>
      </c>
      <c r="S184" s="13">
        <v>1530</v>
      </c>
      <c r="T184" s="49">
        <v>5123.33333333333</v>
      </c>
      <c r="U184" s="50" t="s">
        <v>201</v>
      </c>
      <c r="V184" s="15" t="s">
        <v>561</v>
      </c>
      <c r="W184" s="87" t="s">
        <v>564</v>
      </c>
      <c r="X184" s="36"/>
      <c r="Y184" s="16"/>
      <c r="Z184" s="16">
        <v>2500</v>
      </c>
    </row>
    <row r="185" s="1" customFormat="1" ht="15.5" hidden="1" spans="1:26">
      <c r="A185" s="13">
        <v>183</v>
      </c>
      <c r="B185" s="13" t="s">
        <v>27</v>
      </c>
      <c r="C185" s="14" t="s">
        <v>565</v>
      </c>
      <c r="D185" s="18" t="s">
        <v>53</v>
      </c>
      <c r="E185" s="14" t="s">
        <v>566</v>
      </c>
      <c r="F185" s="81" t="s">
        <v>567</v>
      </c>
      <c r="G185" s="16">
        <v>2</v>
      </c>
      <c r="H185" s="17">
        <v>40</v>
      </c>
      <c r="I185" s="17">
        <v>12</v>
      </c>
      <c r="J185" s="17">
        <v>18</v>
      </c>
      <c r="K185" s="27">
        <v>16000</v>
      </c>
      <c r="L185" s="27">
        <v>15000</v>
      </c>
      <c r="M185" s="27"/>
      <c r="N185" s="27">
        <v>32000</v>
      </c>
      <c r="O185" s="27">
        <v>13631.03</v>
      </c>
      <c r="P185" s="27">
        <v>20000</v>
      </c>
      <c r="Q185" s="13">
        <v>40631.03</v>
      </c>
      <c r="R185" s="13">
        <v>20315.515</v>
      </c>
      <c r="S185" s="13">
        <v>15000</v>
      </c>
      <c r="T185" s="49">
        <v>4815.515</v>
      </c>
      <c r="U185" s="27" t="s">
        <v>86</v>
      </c>
      <c r="V185" s="27">
        <v>13848756781</v>
      </c>
      <c r="W185" s="27">
        <v>15848572186</v>
      </c>
      <c r="X185" s="27"/>
      <c r="Y185" s="27"/>
      <c r="Z185" s="27"/>
    </row>
    <row r="186" s="1" customFormat="1" ht="15.5" hidden="1" spans="1:26">
      <c r="A186" s="13">
        <v>184</v>
      </c>
      <c r="B186" s="13" t="s">
        <v>27</v>
      </c>
      <c r="C186" s="14" t="s">
        <v>565</v>
      </c>
      <c r="D186" s="18" t="s">
        <v>53</v>
      </c>
      <c r="E186" s="14" t="s">
        <v>568</v>
      </c>
      <c r="F186" s="81" t="s">
        <v>569</v>
      </c>
      <c r="G186" s="16">
        <v>3</v>
      </c>
      <c r="H186" s="17">
        <v>50</v>
      </c>
      <c r="I186" s="17">
        <v>15</v>
      </c>
      <c r="J186" s="17">
        <v>12</v>
      </c>
      <c r="K186" s="27">
        <v>13000</v>
      </c>
      <c r="L186" s="27">
        <v>8000</v>
      </c>
      <c r="M186" s="27"/>
      <c r="N186" s="27">
        <v>21218.5</v>
      </c>
      <c r="O186" s="27">
        <v>11251.66</v>
      </c>
      <c r="P186" s="27">
        <v>8000</v>
      </c>
      <c r="Q186" s="13">
        <v>32470.16</v>
      </c>
      <c r="R186" s="13">
        <v>10823.3866666667</v>
      </c>
      <c r="S186" s="13"/>
      <c r="T186" s="49">
        <v>6490.05333333333</v>
      </c>
      <c r="U186" s="27" t="s">
        <v>86</v>
      </c>
      <c r="V186" s="27">
        <v>13848756781</v>
      </c>
      <c r="W186" s="27">
        <v>15147017741</v>
      </c>
      <c r="X186" s="27"/>
      <c r="Y186" s="27"/>
      <c r="Z186" s="27"/>
    </row>
    <row r="187" s="1" customFormat="1" ht="15.5" hidden="1" spans="1:26">
      <c r="A187" s="13">
        <v>185</v>
      </c>
      <c r="B187" s="13" t="s">
        <v>27</v>
      </c>
      <c r="C187" s="14" t="s">
        <v>565</v>
      </c>
      <c r="D187" s="18" t="s">
        <v>53</v>
      </c>
      <c r="E187" s="14" t="s">
        <v>570</v>
      </c>
      <c r="F187" s="81" t="s">
        <v>571</v>
      </c>
      <c r="G187" s="16">
        <v>3</v>
      </c>
      <c r="H187" s="17">
        <v>30</v>
      </c>
      <c r="I187" s="17">
        <v>10</v>
      </c>
      <c r="J187" s="17">
        <v>15</v>
      </c>
      <c r="K187" s="27">
        <v>18000</v>
      </c>
      <c r="L187" s="27">
        <v>5000</v>
      </c>
      <c r="M187" s="27"/>
      <c r="N187" s="27">
        <v>27480</v>
      </c>
      <c r="O187" s="27">
        <v>15440.89</v>
      </c>
      <c r="P187" s="27">
        <v>12312</v>
      </c>
      <c r="Q187" s="13">
        <v>35608.89</v>
      </c>
      <c r="R187" s="13">
        <v>11869.63</v>
      </c>
      <c r="S187" s="13"/>
      <c r="T187" s="49">
        <v>5869.63</v>
      </c>
      <c r="U187" s="27" t="s">
        <v>86</v>
      </c>
      <c r="V187" s="27">
        <v>13848756781</v>
      </c>
      <c r="W187" s="27">
        <v>17647509833</v>
      </c>
      <c r="X187" s="27"/>
      <c r="Y187" s="27"/>
      <c r="Z187" s="27"/>
    </row>
    <row r="188" s="1" customFormat="1" ht="15.5" hidden="1" spans="1:26">
      <c r="A188" s="13">
        <v>186</v>
      </c>
      <c r="B188" s="13" t="s">
        <v>27</v>
      </c>
      <c r="C188" s="14" t="s">
        <v>565</v>
      </c>
      <c r="D188" s="14" t="s">
        <v>29</v>
      </c>
      <c r="E188" s="14" t="s">
        <v>572</v>
      </c>
      <c r="F188" s="81" t="s">
        <v>573</v>
      </c>
      <c r="G188" s="16">
        <v>5</v>
      </c>
      <c r="H188" s="17">
        <v>30</v>
      </c>
      <c r="I188" s="17">
        <v>15</v>
      </c>
      <c r="J188" s="17">
        <v>15</v>
      </c>
      <c r="K188" s="27">
        <v>20000</v>
      </c>
      <c r="L188" s="27"/>
      <c r="M188" s="27"/>
      <c r="N188" s="27">
        <v>72790</v>
      </c>
      <c r="O188" s="27">
        <v>31351.7</v>
      </c>
      <c r="P188" s="27">
        <v>31000</v>
      </c>
      <c r="Q188" s="13">
        <v>73141.7</v>
      </c>
      <c r="R188" s="13">
        <v>14628.34</v>
      </c>
      <c r="S188" s="13">
        <v>15000</v>
      </c>
      <c r="T188" s="49">
        <v>7628.34</v>
      </c>
      <c r="U188" s="27" t="s">
        <v>86</v>
      </c>
      <c r="V188" s="27">
        <v>13848756781</v>
      </c>
      <c r="W188" s="27">
        <v>15847548752</v>
      </c>
      <c r="X188" s="27"/>
      <c r="Y188" s="27"/>
      <c r="Z188" s="27"/>
    </row>
    <row r="189" s="1" customFormat="1" ht="28" hidden="1" spans="1:26">
      <c r="A189" s="13">
        <v>187</v>
      </c>
      <c r="B189" s="13" t="s">
        <v>27</v>
      </c>
      <c r="C189" s="14" t="s">
        <v>565</v>
      </c>
      <c r="D189" s="18" t="s">
        <v>574</v>
      </c>
      <c r="E189" s="14" t="s">
        <v>575</v>
      </c>
      <c r="F189" s="81" t="s">
        <v>576</v>
      </c>
      <c r="G189" s="16">
        <v>2</v>
      </c>
      <c r="H189" s="17">
        <v>40</v>
      </c>
      <c r="I189" s="17">
        <v>15</v>
      </c>
      <c r="J189" s="17">
        <v>12</v>
      </c>
      <c r="K189" s="27">
        <v>10000</v>
      </c>
      <c r="L189" s="27">
        <v>10000</v>
      </c>
      <c r="M189" s="27"/>
      <c r="N189" s="27">
        <v>14000</v>
      </c>
      <c r="O189" s="27">
        <v>14620.52</v>
      </c>
      <c r="P189" s="27">
        <v>8100</v>
      </c>
      <c r="Q189" s="13">
        <v>30520.52</v>
      </c>
      <c r="R189" s="13">
        <v>15260.26</v>
      </c>
      <c r="S189" s="13">
        <v>4000</v>
      </c>
      <c r="T189" s="49">
        <v>8260.26</v>
      </c>
      <c r="U189" s="27" t="s">
        <v>86</v>
      </c>
      <c r="V189" s="27">
        <v>13848756781</v>
      </c>
      <c r="W189" s="27">
        <v>13754052443</v>
      </c>
      <c r="X189" s="27"/>
      <c r="Y189" s="27"/>
      <c r="Z189" s="27"/>
    </row>
    <row r="190" s="1" customFormat="1" ht="14.5" hidden="1" spans="1:26">
      <c r="A190" s="13">
        <v>188</v>
      </c>
      <c r="B190" s="13" t="s">
        <v>27</v>
      </c>
      <c r="C190" s="14" t="s">
        <v>577</v>
      </c>
      <c r="D190" s="22" t="s">
        <v>53</v>
      </c>
      <c r="E190" s="21" t="s">
        <v>578</v>
      </c>
      <c r="F190" s="82" t="s">
        <v>579</v>
      </c>
      <c r="G190" s="21">
        <v>5</v>
      </c>
      <c r="H190" s="24">
        <v>80</v>
      </c>
      <c r="I190" s="24">
        <v>20</v>
      </c>
      <c r="J190" s="24">
        <v>30</v>
      </c>
      <c r="K190" s="21">
        <v>30000</v>
      </c>
      <c r="L190" s="36">
        <v>0</v>
      </c>
      <c r="M190" s="83">
        <v>4182.9</v>
      </c>
      <c r="N190" s="36">
        <v>46076.3</v>
      </c>
      <c r="O190" s="36">
        <v>28092.91</v>
      </c>
      <c r="P190" s="36">
        <v>22800</v>
      </c>
      <c r="Q190" s="13">
        <v>55552.11</v>
      </c>
      <c r="R190" s="13">
        <v>11110.422</v>
      </c>
      <c r="S190" s="13">
        <v>10000</v>
      </c>
      <c r="T190" s="49">
        <v>3110.422</v>
      </c>
      <c r="U190" s="1" t="s">
        <v>86</v>
      </c>
      <c r="V190" s="36">
        <v>13739999626</v>
      </c>
      <c r="W190" s="36">
        <v>18248348998</v>
      </c>
      <c r="X190" s="21"/>
      <c r="Y190" s="16"/>
      <c r="Z190" s="16"/>
    </row>
    <row r="191" s="1" customFormat="1" ht="14.5" hidden="1" spans="1:26">
      <c r="A191" s="13">
        <v>189</v>
      </c>
      <c r="B191" s="13" t="s">
        <v>27</v>
      </c>
      <c r="C191" s="14" t="s">
        <v>577</v>
      </c>
      <c r="D191" s="22" t="s">
        <v>53</v>
      </c>
      <c r="E191" s="21" t="s">
        <v>580</v>
      </c>
      <c r="F191" s="82" t="s">
        <v>581</v>
      </c>
      <c r="G191" s="21">
        <v>5</v>
      </c>
      <c r="H191" s="24">
        <v>10</v>
      </c>
      <c r="I191" s="24">
        <v>3</v>
      </c>
      <c r="J191" s="24">
        <v>7</v>
      </c>
      <c r="K191" s="21">
        <v>7000</v>
      </c>
      <c r="L191" s="36">
        <v>8000</v>
      </c>
      <c r="M191" s="83">
        <v>0</v>
      </c>
      <c r="N191" s="36">
        <v>21073</v>
      </c>
      <c r="O191" s="36">
        <v>30310.06</v>
      </c>
      <c r="P191" s="36">
        <v>13700</v>
      </c>
      <c r="Q191" s="13">
        <v>45683.06</v>
      </c>
      <c r="R191" s="13">
        <v>9136.612</v>
      </c>
      <c r="S191" s="13">
        <v>0</v>
      </c>
      <c r="T191" s="49">
        <v>7736.612</v>
      </c>
      <c r="U191" s="1" t="s">
        <v>86</v>
      </c>
      <c r="V191" s="36">
        <v>13739999626</v>
      </c>
      <c r="W191" s="36">
        <v>15943464963</v>
      </c>
      <c r="X191" s="21"/>
      <c r="Y191" s="16"/>
      <c r="Z191" s="16"/>
    </row>
    <row r="192" s="1" customFormat="1" ht="14.5" hidden="1" spans="1:26">
      <c r="A192" s="13">
        <v>190</v>
      </c>
      <c r="B192" s="13" t="s">
        <v>27</v>
      </c>
      <c r="C192" s="14" t="s">
        <v>577</v>
      </c>
      <c r="D192" s="22" t="s">
        <v>53</v>
      </c>
      <c r="E192" s="21" t="s">
        <v>582</v>
      </c>
      <c r="F192" s="82" t="s">
        <v>583</v>
      </c>
      <c r="G192" s="21">
        <v>2</v>
      </c>
      <c r="H192" s="24">
        <v>30</v>
      </c>
      <c r="I192" s="24">
        <v>10</v>
      </c>
      <c r="J192" s="24">
        <v>20</v>
      </c>
      <c r="K192" s="21">
        <v>25000</v>
      </c>
      <c r="L192" s="36">
        <v>25000</v>
      </c>
      <c r="M192" s="83">
        <v>0</v>
      </c>
      <c r="N192" s="36">
        <v>24000</v>
      </c>
      <c r="O192" s="36">
        <v>10558.22</v>
      </c>
      <c r="P192" s="36">
        <v>19200</v>
      </c>
      <c r="Q192" s="13">
        <v>40358.22</v>
      </c>
      <c r="R192" s="13">
        <v>20179.11</v>
      </c>
      <c r="S192" s="13">
        <v>0</v>
      </c>
      <c r="T192" s="49">
        <v>7679.11</v>
      </c>
      <c r="U192" s="1" t="s">
        <v>86</v>
      </c>
      <c r="V192" s="36">
        <v>13739999626</v>
      </c>
      <c r="W192" s="36">
        <v>15848546143</v>
      </c>
      <c r="X192" s="21"/>
      <c r="Y192" s="16"/>
      <c r="Z192" s="16"/>
    </row>
    <row r="193" s="1" customFormat="1" ht="14.5" hidden="1" spans="1:26">
      <c r="A193" s="13">
        <v>191</v>
      </c>
      <c r="B193" s="13" t="s">
        <v>27</v>
      </c>
      <c r="C193" s="14" t="s">
        <v>577</v>
      </c>
      <c r="D193" s="22" t="s">
        <v>53</v>
      </c>
      <c r="E193" s="21" t="s">
        <v>584</v>
      </c>
      <c r="F193" s="82" t="s">
        <v>585</v>
      </c>
      <c r="G193" s="21">
        <v>1</v>
      </c>
      <c r="H193" s="24">
        <v>40</v>
      </c>
      <c r="I193" s="24">
        <v>10</v>
      </c>
      <c r="J193" s="24">
        <v>10</v>
      </c>
      <c r="K193" s="21">
        <v>20000</v>
      </c>
      <c r="L193" s="36">
        <v>0</v>
      </c>
      <c r="M193" s="83">
        <v>2190</v>
      </c>
      <c r="N193" s="36">
        <v>19600</v>
      </c>
      <c r="O193" s="36">
        <v>15031.85</v>
      </c>
      <c r="P193" s="36">
        <v>15500</v>
      </c>
      <c r="Q193" s="13">
        <v>21321.85</v>
      </c>
      <c r="R193" s="13">
        <v>21321.85</v>
      </c>
      <c r="S193" s="13">
        <v>0</v>
      </c>
      <c r="T193" s="49">
        <v>1321.85</v>
      </c>
      <c r="U193" s="1" t="s">
        <v>86</v>
      </c>
      <c r="V193" s="36">
        <v>13739999626</v>
      </c>
      <c r="W193" s="36">
        <v>13474957012</v>
      </c>
      <c r="X193" s="21"/>
      <c r="Y193" s="16"/>
      <c r="Z193" s="16"/>
    </row>
    <row r="194" s="1" customFormat="1" ht="14.5" hidden="1" spans="1:26">
      <c r="A194" s="13">
        <v>192</v>
      </c>
      <c r="B194" s="13" t="s">
        <v>27</v>
      </c>
      <c r="C194" s="14" t="s">
        <v>577</v>
      </c>
      <c r="D194" s="22" t="s">
        <v>53</v>
      </c>
      <c r="E194" s="21" t="s">
        <v>586</v>
      </c>
      <c r="F194" s="82" t="s">
        <v>587</v>
      </c>
      <c r="G194" s="21">
        <v>2</v>
      </c>
      <c r="H194" s="24">
        <v>60</v>
      </c>
      <c r="I194" s="24">
        <v>15</v>
      </c>
      <c r="J194" s="24">
        <v>30</v>
      </c>
      <c r="K194" s="21">
        <v>37500</v>
      </c>
      <c r="L194" s="36">
        <v>1500</v>
      </c>
      <c r="M194" s="83">
        <v>6935</v>
      </c>
      <c r="N194" s="36">
        <v>31865</v>
      </c>
      <c r="O194" s="36">
        <v>22220.88</v>
      </c>
      <c r="P194" s="36">
        <v>18000</v>
      </c>
      <c r="Q194" s="13">
        <v>44520.88</v>
      </c>
      <c r="R194" s="13">
        <v>22260.44</v>
      </c>
      <c r="S194" s="13">
        <v>30000</v>
      </c>
      <c r="T194" s="49">
        <v>-11489.56</v>
      </c>
      <c r="U194" s="1" t="s">
        <v>86</v>
      </c>
      <c r="V194" s="36">
        <v>13739999626</v>
      </c>
      <c r="W194" s="36">
        <v>18647574882</v>
      </c>
      <c r="X194" s="21"/>
      <c r="Y194" s="16" t="s">
        <v>588</v>
      </c>
      <c r="Z194" s="16"/>
    </row>
    <row r="195" s="1" customFormat="1" ht="14.5" hidden="1" spans="1:26">
      <c r="A195" s="13">
        <v>193</v>
      </c>
      <c r="B195" s="13" t="s">
        <v>27</v>
      </c>
      <c r="C195" s="14" t="s">
        <v>577</v>
      </c>
      <c r="D195" s="22" t="s">
        <v>53</v>
      </c>
      <c r="E195" s="21" t="s">
        <v>589</v>
      </c>
      <c r="F195" s="82" t="s">
        <v>590</v>
      </c>
      <c r="G195" s="21">
        <v>2</v>
      </c>
      <c r="H195" s="24">
        <v>10</v>
      </c>
      <c r="I195" s="24">
        <v>1</v>
      </c>
      <c r="J195" s="24">
        <v>5</v>
      </c>
      <c r="K195" s="21">
        <v>5100</v>
      </c>
      <c r="L195" s="36">
        <v>0</v>
      </c>
      <c r="M195" s="83">
        <v>6445.9</v>
      </c>
      <c r="N195" s="36">
        <v>9258.4</v>
      </c>
      <c r="O195" s="36">
        <v>10464.15</v>
      </c>
      <c r="P195" s="36">
        <v>5300</v>
      </c>
      <c r="Q195" s="13">
        <v>20868.45</v>
      </c>
      <c r="R195" s="13">
        <v>10434.225</v>
      </c>
      <c r="S195" s="13"/>
      <c r="T195" s="49">
        <v>7884.225</v>
      </c>
      <c r="U195" s="1" t="s">
        <v>86</v>
      </c>
      <c r="V195" s="36">
        <v>13739999626</v>
      </c>
      <c r="W195" s="36">
        <v>15849506411</v>
      </c>
      <c r="X195" s="21"/>
      <c r="Y195" s="16"/>
      <c r="Z195" s="16"/>
    </row>
    <row r="196" s="1" customFormat="1" ht="14.5" hidden="1" spans="1:26">
      <c r="A196" s="13">
        <v>194</v>
      </c>
      <c r="B196" s="13" t="s">
        <v>27</v>
      </c>
      <c r="C196" s="14" t="s">
        <v>577</v>
      </c>
      <c r="D196" s="22" t="s">
        <v>53</v>
      </c>
      <c r="E196" s="21" t="s">
        <v>591</v>
      </c>
      <c r="F196" s="82" t="s">
        <v>592</v>
      </c>
      <c r="G196" s="21">
        <v>2</v>
      </c>
      <c r="H196" s="24">
        <v>8</v>
      </c>
      <c r="I196" s="24">
        <v>4</v>
      </c>
      <c r="J196" s="24">
        <v>4</v>
      </c>
      <c r="K196" s="21">
        <v>4400</v>
      </c>
      <c r="L196" s="36">
        <v>6500</v>
      </c>
      <c r="M196" s="83">
        <v>5000</v>
      </c>
      <c r="N196" s="36">
        <v>3258.4</v>
      </c>
      <c r="O196" s="36">
        <v>10027.98</v>
      </c>
      <c r="P196" s="36">
        <v>4700</v>
      </c>
      <c r="Q196" s="13">
        <v>20086.38</v>
      </c>
      <c r="R196" s="13">
        <v>10043.19</v>
      </c>
      <c r="S196" s="13"/>
      <c r="T196" s="49">
        <v>7843.19</v>
      </c>
      <c r="U196" s="1" t="s">
        <v>86</v>
      </c>
      <c r="V196" s="36">
        <v>13739999626</v>
      </c>
      <c r="W196" s="36">
        <v>18247516163</v>
      </c>
      <c r="X196" s="21"/>
      <c r="Y196" s="16"/>
      <c r="Z196" s="16"/>
    </row>
    <row r="197" s="1" customFormat="1" ht="14.5" hidden="1" spans="1:26">
      <c r="A197" s="13">
        <v>195</v>
      </c>
      <c r="B197" s="13" t="s">
        <v>27</v>
      </c>
      <c r="C197" s="14" t="s">
        <v>577</v>
      </c>
      <c r="D197" s="14" t="s">
        <v>29</v>
      </c>
      <c r="E197" s="21" t="s">
        <v>593</v>
      </c>
      <c r="F197" s="82" t="s">
        <v>594</v>
      </c>
      <c r="G197" s="21">
        <v>4</v>
      </c>
      <c r="H197" s="24">
        <v>150</v>
      </c>
      <c r="I197" s="24">
        <v>50</v>
      </c>
      <c r="J197" s="24">
        <v>45</v>
      </c>
      <c r="K197" s="21">
        <v>70000</v>
      </c>
      <c r="L197" s="36">
        <v>0</v>
      </c>
      <c r="M197" s="83">
        <v>21024</v>
      </c>
      <c r="N197" s="36">
        <v>95000</v>
      </c>
      <c r="O197" s="36">
        <v>51961.31</v>
      </c>
      <c r="P197" s="36">
        <v>75000</v>
      </c>
      <c r="Q197" s="13">
        <v>92985.31</v>
      </c>
      <c r="R197" s="13">
        <v>23246.3275</v>
      </c>
      <c r="S197" s="13"/>
      <c r="T197" s="49">
        <v>5746.3275</v>
      </c>
      <c r="U197" s="1" t="s">
        <v>86</v>
      </c>
      <c r="V197" s="36">
        <v>13739999626</v>
      </c>
      <c r="W197" s="36">
        <v>15204865648</v>
      </c>
      <c r="X197" s="21"/>
      <c r="Y197" s="16"/>
      <c r="Z197" s="16"/>
    </row>
    <row r="198" s="1" customFormat="1" ht="14.5" hidden="1" spans="1:26">
      <c r="A198" s="13">
        <v>196</v>
      </c>
      <c r="B198" s="13" t="s">
        <v>27</v>
      </c>
      <c r="C198" s="14" t="s">
        <v>577</v>
      </c>
      <c r="D198" s="14" t="s">
        <v>29</v>
      </c>
      <c r="E198" s="21" t="s">
        <v>595</v>
      </c>
      <c r="F198" s="82" t="s">
        <v>596</v>
      </c>
      <c r="G198" s="21">
        <v>2</v>
      </c>
      <c r="H198" s="24">
        <v>50</v>
      </c>
      <c r="I198" s="24">
        <v>30</v>
      </c>
      <c r="J198" s="24">
        <v>20</v>
      </c>
      <c r="K198" s="21">
        <v>21500</v>
      </c>
      <c r="L198" s="36">
        <v>0</v>
      </c>
      <c r="M198" s="83">
        <v>21900</v>
      </c>
      <c r="N198" s="36">
        <v>28000</v>
      </c>
      <c r="O198" s="36">
        <v>12615.39</v>
      </c>
      <c r="P198" s="36">
        <v>18000</v>
      </c>
      <c r="Q198" s="13">
        <v>44515.39</v>
      </c>
      <c r="R198" s="13">
        <v>22257.695</v>
      </c>
      <c r="S198" s="13">
        <v>10000</v>
      </c>
      <c r="T198" s="49">
        <v>6507.695</v>
      </c>
      <c r="U198" s="1" t="s">
        <v>86</v>
      </c>
      <c r="V198" s="36">
        <v>13739999626</v>
      </c>
      <c r="W198" s="36">
        <v>15147562316</v>
      </c>
      <c r="X198" s="21"/>
      <c r="Y198" s="16"/>
      <c r="Z198" s="16"/>
    </row>
    <row r="199" s="1" customFormat="1" ht="14.5" hidden="1" spans="1:26">
      <c r="A199" s="13">
        <v>197</v>
      </c>
      <c r="B199" s="13" t="s">
        <v>27</v>
      </c>
      <c r="C199" s="14" t="s">
        <v>577</v>
      </c>
      <c r="D199" s="14" t="s">
        <v>29</v>
      </c>
      <c r="E199" s="21" t="s">
        <v>597</v>
      </c>
      <c r="F199" s="82" t="s">
        <v>598</v>
      </c>
      <c r="G199" s="21">
        <v>2</v>
      </c>
      <c r="H199" s="24">
        <v>100</v>
      </c>
      <c r="I199" s="24">
        <v>10</v>
      </c>
      <c r="J199" s="24">
        <v>30</v>
      </c>
      <c r="K199" s="21">
        <v>45000</v>
      </c>
      <c r="L199" s="36">
        <v>25000</v>
      </c>
      <c r="M199" s="83">
        <v>2190</v>
      </c>
      <c r="N199" s="36">
        <v>24000</v>
      </c>
      <c r="O199" s="36">
        <v>21095.25</v>
      </c>
      <c r="P199" s="36">
        <v>19200</v>
      </c>
      <c r="Q199" s="13">
        <v>53085.25</v>
      </c>
      <c r="R199" s="13">
        <v>26542.625</v>
      </c>
      <c r="S199" s="13"/>
      <c r="T199" s="49">
        <v>4042.625</v>
      </c>
      <c r="U199" s="1" t="s">
        <v>86</v>
      </c>
      <c r="V199" s="36">
        <v>13739999626</v>
      </c>
      <c r="W199" s="36">
        <v>15134706403</v>
      </c>
      <c r="X199" s="21"/>
      <c r="Y199" s="16"/>
      <c r="Z199" s="16"/>
    </row>
    <row r="200" s="1" customFormat="1" ht="14.5" hidden="1" spans="1:26">
      <c r="A200" s="13">
        <v>198</v>
      </c>
      <c r="B200" s="13" t="s">
        <v>27</v>
      </c>
      <c r="C200" s="14" t="s">
        <v>577</v>
      </c>
      <c r="D200" s="14" t="s">
        <v>29</v>
      </c>
      <c r="E200" s="21" t="s">
        <v>599</v>
      </c>
      <c r="F200" s="82" t="s">
        <v>600</v>
      </c>
      <c r="G200" s="21">
        <v>2</v>
      </c>
      <c r="H200" s="24">
        <v>50</v>
      </c>
      <c r="I200" s="24">
        <v>25</v>
      </c>
      <c r="J200" s="24">
        <v>25</v>
      </c>
      <c r="K200" s="21">
        <v>25000</v>
      </c>
      <c r="L200" s="36">
        <v>0</v>
      </c>
      <c r="M200" s="83">
        <v>0</v>
      </c>
      <c r="N200" s="36">
        <v>21000</v>
      </c>
      <c r="O200" s="36">
        <v>16268.78</v>
      </c>
      <c r="P200" s="36">
        <v>11000</v>
      </c>
      <c r="Q200" s="13">
        <v>26268.78</v>
      </c>
      <c r="R200" s="13">
        <v>13134.39</v>
      </c>
      <c r="S200" s="13"/>
      <c r="T200" s="49">
        <v>634.389999999999</v>
      </c>
      <c r="U200" s="1" t="s">
        <v>86</v>
      </c>
      <c r="V200" s="36">
        <v>13739999626</v>
      </c>
      <c r="W200" s="36">
        <v>15204890271</v>
      </c>
      <c r="X200" s="21"/>
      <c r="Y200" s="16"/>
      <c r="Z200" s="16"/>
    </row>
    <row r="201" s="1" customFormat="1" ht="14.5" hidden="1" spans="1:26">
      <c r="A201" s="13">
        <v>199</v>
      </c>
      <c r="B201" s="13" t="s">
        <v>27</v>
      </c>
      <c r="C201" s="14" t="s">
        <v>577</v>
      </c>
      <c r="D201" s="14" t="s">
        <v>29</v>
      </c>
      <c r="E201" s="21" t="s">
        <v>601</v>
      </c>
      <c r="F201" s="82" t="s">
        <v>602</v>
      </c>
      <c r="G201" s="21">
        <v>3</v>
      </c>
      <c r="H201" s="24">
        <v>65</v>
      </c>
      <c r="I201" s="24">
        <v>30</v>
      </c>
      <c r="J201" s="24">
        <v>20</v>
      </c>
      <c r="K201" s="21">
        <v>27500</v>
      </c>
      <c r="L201" s="36">
        <v>8000</v>
      </c>
      <c r="M201" s="83">
        <v>3548</v>
      </c>
      <c r="N201" s="36">
        <v>27200</v>
      </c>
      <c r="O201" s="36">
        <v>18952.72</v>
      </c>
      <c r="P201" s="36">
        <v>15800</v>
      </c>
      <c r="Q201" s="13">
        <v>41900.72</v>
      </c>
      <c r="R201" s="13">
        <v>13966.9066666667</v>
      </c>
      <c r="S201" s="13">
        <v>5000</v>
      </c>
      <c r="T201" s="49">
        <v>3133.57333333333</v>
      </c>
      <c r="U201" s="1" t="s">
        <v>86</v>
      </c>
      <c r="V201" s="36">
        <v>13739999626</v>
      </c>
      <c r="W201" s="36">
        <v>18747838269</v>
      </c>
      <c r="X201" s="21"/>
      <c r="Y201" s="16"/>
      <c r="Z201" s="16"/>
    </row>
    <row r="202" s="1" customFormat="1" ht="14.5" hidden="1" spans="1:26">
      <c r="A202" s="13">
        <v>200</v>
      </c>
      <c r="B202" s="13" t="s">
        <v>27</v>
      </c>
      <c r="C202" s="14" t="s">
        <v>577</v>
      </c>
      <c r="D202" s="14" t="s">
        <v>29</v>
      </c>
      <c r="E202" s="21" t="s">
        <v>603</v>
      </c>
      <c r="F202" s="82" t="s">
        <v>604</v>
      </c>
      <c r="G202" s="21">
        <v>1</v>
      </c>
      <c r="H202" s="24">
        <v>16</v>
      </c>
      <c r="I202" s="24">
        <v>4</v>
      </c>
      <c r="J202" s="24">
        <v>8</v>
      </c>
      <c r="K202" s="21">
        <v>8200</v>
      </c>
      <c r="L202" s="36">
        <v>0</v>
      </c>
      <c r="M202" s="83">
        <v>2190</v>
      </c>
      <c r="N202" s="36">
        <v>0</v>
      </c>
      <c r="O202" s="36">
        <v>11720.39</v>
      </c>
      <c r="P202" s="36">
        <v>0</v>
      </c>
      <c r="Q202" s="13">
        <v>13910.39</v>
      </c>
      <c r="R202" s="13">
        <v>13910.39</v>
      </c>
      <c r="S202" s="13">
        <v>4000</v>
      </c>
      <c r="T202" s="49">
        <v>1710.39</v>
      </c>
      <c r="U202" s="1" t="s">
        <v>86</v>
      </c>
      <c r="V202" s="36">
        <v>13739999626</v>
      </c>
      <c r="W202" s="36">
        <v>15144830635</v>
      </c>
      <c r="X202" s="21"/>
      <c r="Y202" s="16"/>
      <c r="Z202" s="16"/>
    </row>
    <row r="203" s="1" customFormat="1" ht="14.5" hidden="1" spans="1:26">
      <c r="A203" s="13">
        <v>201</v>
      </c>
      <c r="B203" s="13" t="s">
        <v>27</v>
      </c>
      <c r="C203" s="14" t="s">
        <v>577</v>
      </c>
      <c r="D203" s="14" t="s">
        <v>29</v>
      </c>
      <c r="E203" s="21" t="s">
        <v>605</v>
      </c>
      <c r="F203" s="82" t="s">
        <v>606</v>
      </c>
      <c r="G203" s="21">
        <v>3</v>
      </c>
      <c r="H203" s="24">
        <v>15</v>
      </c>
      <c r="I203" s="24">
        <v>5</v>
      </c>
      <c r="J203" s="24">
        <v>10</v>
      </c>
      <c r="K203" s="21">
        <v>12500</v>
      </c>
      <c r="L203" s="36">
        <v>24000</v>
      </c>
      <c r="M203" s="83">
        <v>0</v>
      </c>
      <c r="N203" s="36">
        <v>11700</v>
      </c>
      <c r="O203" s="36">
        <v>12297.36</v>
      </c>
      <c r="P203" s="36">
        <v>9600</v>
      </c>
      <c r="Q203" s="13">
        <v>38397.36</v>
      </c>
      <c r="R203" s="13">
        <v>12799.12</v>
      </c>
      <c r="S203" s="13">
        <v>5000</v>
      </c>
      <c r="T203" s="49">
        <v>6965.78666666667</v>
      </c>
      <c r="U203" s="1" t="s">
        <v>86</v>
      </c>
      <c r="V203" s="36">
        <v>13739999626</v>
      </c>
      <c r="W203" s="36">
        <v>13947536841</v>
      </c>
      <c r="X203" s="21"/>
      <c r="Y203" s="16"/>
      <c r="Z203" s="16"/>
    </row>
    <row r="204" s="1" customFormat="1" ht="14.5" hidden="1" spans="1:26">
      <c r="A204" s="13">
        <v>202</v>
      </c>
      <c r="B204" s="13" t="s">
        <v>27</v>
      </c>
      <c r="C204" s="14" t="s">
        <v>577</v>
      </c>
      <c r="D204" s="14" t="s">
        <v>29</v>
      </c>
      <c r="E204" s="21" t="s">
        <v>607</v>
      </c>
      <c r="F204" s="82" t="s">
        <v>608</v>
      </c>
      <c r="G204" s="21">
        <v>4</v>
      </c>
      <c r="H204" s="24">
        <v>65</v>
      </c>
      <c r="I204" s="24">
        <v>15</v>
      </c>
      <c r="J204" s="24">
        <v>20</v>
      </c>
      <c r="K204" s="21">
        <v>27500</v>
      </c>
      <c r="L204" s="36">
        <v>0</v>
      </c>
      <c r="M204" s="83">
        <v>8030</v>
      </c>
      <c r="N204" s="36">
        <v>49595.3</v>
      </c>
      <c r="O204" s="36">
        <v>26901.81</v>
      </c>
      <c r="P204" s="36">
        <v>48000</v>
      </c>
      <c r="Q204" s="13">
        <v>36527.11</v>
      </c>
      <c r="R204" s="13">
        <v>9131.7775</v>
      </c>
      <c r="S204" s="13"/>
      <c r="T204" s="49">
        <v>2256.7775</v>
      </c>
      <c r="U204" s="1" t="s">
        <v>86</v>
      </c>
      <c r="V204" s="36">
        <v>13739999626</v>
      </c>
      <c r="W204" s="36">
        <v>15847539424</v>
      </c>
      <c r="X204" s="21"/>
      <c r="Y204" s="16"/>
      <c r="Z204" s="16"/>
    </row>
    <row r="205" s="1" customFormat="1" ht="14.5" hidden="1" spans="1:26">
      <c r="A205" s="13">
        <v>203</v>
      </c>
      <c r="B205" s="13" t="s">
        <v>27</v>
      </c>
      <c r="C205" s="14" t="s">
        <v>577</v>
      </c>
      <c r="D205" s="14" t="s">
        <v>29</v>
      </c>
      <c r="E205" s="21" t="s">
        <v>609</v>
      </c>
      <c r="F205" s="82" t="s">
        <v>610</v>
      </c>
      <c r="G205" s="21">
        <v>3</v>
      </c>
      <c r="H205" s="24">
        <v>100</v>
      </c>
      <c r="I205" s="24">
        <v>10</v>
      </c>
      <c r="J205" s="24">
        <v>70</v>
      </c>
      <c r="K205" s="21">
        <v>70000</v>
      </c>
      <c r="L205" s="36">
        <v>44000</v>
      </c>
      <c r="M205" s="83">
        <v>8760</v>
      </c>
      <c r="N205" s="36">
        <v>22000</v>
      </c>
      <c r="O205" s="36">
        <v>27263.16</v>
      </c>
      <c r="P205" s="36">
        <v>17400</v>
      </c>
      <c r="Q205" s="13">
        <v>84623.16</v>
      </c>
      <c r="R205" s="13">
        <v>28207.72</v>
      </c>
      <c r="S205" s="13">
        <v>10000</v>
      </c>
      <c r="T205" s="49">
        <v>1541.05333333333</v>
      </c>
      <c r="U205" s="1" t="s">
        <v>86</v>
      </c>
      <c r="V205" s="36">
        <v>13739999626</v>
      </c>
      <c r="W205" s="36">
        <v>15047501100</v>
      </c>
      <c r="X205" s="21"/>
      <c r="Y205" s="16"/>
      <c r="Z205" s="16"/>
    </row>
    <row r="206" s="1" customFormat="1" ht="14.5" hidden="1" spans="1:26">
      <c r="A206" s="13">
        <v>204</v>
      </c>
      <c r="B206" s="13" t="s">
        <v>27</v>
      </c>
      <c r="C206" s="14" t="s">
        <v>577</v>
      </c>
      <c r="D206" s="14" t="s">
        <v>29</v>
      </c>
      <c r="E206" s="21" t="s">
        <v>611</v>
      </c>
      <c r="F206" s="82" t="s">
        <v>612</v>
      </c>
      <c r="G206" s="21">
        <v>3</v>
      </c>
      <c r="H206" s="24">
        <v>95</v>
      </c>
      <c r="I206" s="24">
        <v>10</v>
      </c>
      <c r="J206" s="24">
        <v>50</v>
      </c>
      <c r="K206" s="21">
        <v>50000</v>
      </c>
      <c r="L206" s="36">
        <v>16000</v>
      </c>
      <c r="M206" s="83">
        <v>7954</v>
      </c>
      <c r="N206" s="36">
        <v>44146</v>
      </c>
      <c r="O206" s="36">
        <v>19750.8</v>
      </c>
      <c r="P206" s="36">
        <v>33000</v>
      </c>
      <c r="Q206" s="13">
        <v>54850.8</v>
      </c>
      <c r="R206" s="13">
        <v>18283.6</v>
      </c>
      <c r="S206" s="13"/>
      <c r="T206" s="49">
        <v>1616.93333333333</v>
      </c>
      <c r="U206" s="1" t="s">
        <v>86</v>
      </c>
      <c r="V206" s="36">
        <v>13739999626</v>
      </c>
      <c r="W206" s="36">
        <v>15164911363</v>
      </c>
      <c r="X206" s="21"/>
      <c r="Y206" s="16"/>
      <c r="Z206" s="16"/>
    </row>
    <row r="207" s="1" customFormat="1" ht="28" hidden="1" spans="1:26">
      <c r="A207" s="13">
        <v>205</v>
      </c>
      <c r="B207" s="13" t="s">
        <v>27</v>
      </c>
      <c r="C207" s="14" t="s">
        <v>577</v>
      </c>
      <c r="D207" s="14" t="s">
        <v>29</v>
      </c>
      <c r="E207" s="21" t="s">
        <v>613</v>
      </c>
      <c r="F207" s="15" t="s">
        <v>614</v>
      </c>
      <c r="G207" s="21">
        <v>2</v>
      </c>
      <c r="H207" s="24">
        <v>40</v>
      </c>
      <c r="I207" s="24">
        <v>4</v>
      </c>
      <c r="J207" s="24">
        <v>6</v>
      </c>
      <c r="K207" s="21">
        <v>8000</v>
      </c>
      <c r="L207" s="36">
        <v>0</v>
      </c>
      <c r="M207" s="83">
        <v>0</v>
      </c>
      <c r="N207" s="36">
        <v>19100</v>
      </c>
      <c r="O207" s="36">
        <v>8613.02</v>
      </c>
      <c r="P207" s="36">
        <v>8300</v>
      </c>
      <c r="Q207" s="13">
        <v>19413.02</v>
      </c>
      <c r="R207" s="13">
        <v>9706.51</v>
      </c>
      <c r="S207" s="13"/>
      <c r="T207" s="49">
        <v>5706.51</v>
      </c>
      <c r="U207" s="1" t="s">
        <v>86</v>
      </c>
      <c r="V207" s="36">
        <v>13739999626</v>
      </c>
      <c r="W207" s="36">
        <v>15548088988</v>
      </c>
      <c r="X207" s="21"/>
      <c r="Y207" s="16"/>
      <c r="Z207" s="16"/>
    </row>
    <row r="208" s="1" customFormat="1" ht="14.5" hidden="1" spans="1:26">
      <c r="A208" s="13">
        <v>206</v>
      </c>
      <c r="B208" s="13" t="s">
        <v>27</v>
      </c>
      <c r="C208" s="14" t="s">
        <v>577</v>
      </c>
      <c r="D208" s="14" t="s">
        <v>29</v>
      </c>
      <c r="E208" s="21" t="s">
        <v>615</v>
      </c>
      <c r="F208" s="82" t="s">
        <v>616</v>
      </c>
      <c r="G208" s="21">
        <v>2</v>
      </c>
      <c r="H208" s="24">
        <v>10</v>
      </c>
      <c r="I208" s="24">
        <v>7</v>
      </c>
      <c r="J208" s="24">
        <v>2</v>
      </c>
      <c r="K208" s="21">
        <v>5500</v>
      </c>
      <c r="L208" s="36">
        <v>10000</v>
      </c>
      <c r="M208" s="83">
        <v>0</v>
      </c>
      <c r="N208" s="36">
        <v>3600</v>
      </c>
      <c r="O208" s="36">
        <v>6490.97</v>
      </c>
      <c r="P208" s="36">
        <v>1700</v>
      </c>
      <c r="Q208" s="13">
        <v>18390.97</v>
      </c>
      <c r="R208" s="13">
        <v>9195.485</v>
      </c>
      <c r="S208" s="13"/>
      <c r="T208" s="49">
        <v>6445.485</v>
      </c>
      <c r="U208" s="1" t="s">
        <v>86</v>
      </c>
      <c r="V208" s="36">
        <v>13739999626</v>
      </c>
      <c r="W208" s="36">
        <v>13474955175</v>
      </c>
      <c r="X208" s="21"/>
      <c r="Y208" s="16"/>
      <c r="Z208" s="16"/>
    </row>
    <row r="209" s="1" customFormat="1" ht="14.5" hidden="1" spans="1:26">
      <c r="A209" s="13">
        <v>207</v>
      </c>
      <c r="B209" s="13" t="s">
        <v>27</v>
      </c>
      <c r="C209" s="14" t="s">
        <v>577</v>
      </c>
      <c r="D209" s="14" t="s">
        <v>29</v>
      </c>
      <c r="E209" s="21" t="s">
        <v>617</v>
      </c>
      <c r="F209" s="82" t="s">
        <v>618</v>
      </c>
      <c r="G209" s="21">
        <v>3</v>
      </c>
      <c r="H209" s="24">
        <v>45</v>
      </c>
      <c r="I209" s="24">
        <v>5</v>
      </c>
      <c r="J209" s="24">
        <v>15</v>
      </c>
      <c r="K209" s="21">
        <v>17500</v>
      </c>
      <c r="L209" s="36">
        <v>6000</v>
      </c>
      <c r="M209" s="83">
        <v>8030</v>
      </c>
      <c r="N209" s="36">
        <v>34346</v>
      </c>
      <c r="O209" s="36">
        <v>5624.75</v>
      </c>
      <c r="P209" s="36">
        <v>23400</v>
      </c>
      <c r="Q209" s="13">
        <v>30600.75</v>
      </c>
      <c r="R209" s="13">
        <v>10200.25</v>
      </c>
      <c r="S209" s="13"/>
      <c r="T209" s="49">
        <v>4366.91666666667</v>
      </c>
      <c r="U209" s="1" t="s">
        <v>86</v>
      </c>
      <c r="V209" s="36">
        <v>13739999626</v>
      </c>
      <c r="W209" s="36">
        <v>13948136453</v>
      </c>
      <c r="X209" s="21"/>
      <c r="Y209" s="16"/>
      <c r="Z209" s="16"/>
    </row>
    <row r="210" s="1" customFormat="1" ht="14.5" hidden="1" spans="1:26">
      <c r="A210" s="13">
        <v>208</v>
      </c>
      <c r="B210" s="13" t="s">
        <v>27</v>
      </c>
      <c r="C210" s="14" t="s">
        <v>577</v>
      </c>
      <c r="D210" s="14" t="s">
        <v>29</v>
      </c>
      <c r="E210" s="21" t="s">
        <v>619</v>
      </c>
      <c r="F210" s="82" t="s">
        <v>620</v>
      </c>
      <c r="G210" s="21">
        <v>2</v>
      </c>
      <c r="H210" s="24">
        <v>60</v>
      </c>
      <c r="I210" s="24">
        <v>20</v>
      </c>
      <c r="J210" s="24">
        <v>10</v>
      </c>
      <c r="K210" s="21">
        <v>20000</v>
      </c>
      <c r="L210" s="36">
        <v>5000</v>
      </c>
      <c r="M210" s="83">
        <v>6445.9</v>
      </c>
      <c r="N210" s="36">
        <v>24373</v>
      </c>
      <c r="O210" s="36">
        <v>1100.9</v>
      </c>
      <c r="P210" s="36">
        <v>16180</v>
      </c>
      <c r="Q210" s="13">
        <v>20739.8</v>
      </c>
      <c r="R210" s="13">
        <v>10369.9</v>
      </c>
      <c r="S210" s="13"/>
      <c r="T210" s="49">
        <v>369.9</v>
      </c>
      <c r="U210" s="1" t="s">
        <v>86</v>
      </c>
      <c r="V210" s="36">
        <v>13739999626</v>
      </c>
      <c r="W210" s="36">
        <v>13274346580</v>
      </c>
      <c r="X210" s="21"/>
      <c r="Y210" s="16"/>
      <c r="Z210" s="16"/>
    </row>
    <row r="211" s="1" customFormat="1" ht="14.5" hidden="1" spans="1:26">
      <c r="A211" s="13">
        <v>209</v>
      </c>
      <c r="B211" s="13" t="s">
        <v>27</v>
      </c>
      <c r="C211" s="14" t="s">
        <v>577</v>
      </c>
      <c r="D211" s="14" t="s">
        <v>29</v>
      </c>
      <c r="E211" s="21" t="s">
        <v>621</v>
      </c>
      <c r="F211" s="82" t="s">
        <v>622</v>
      </c>
      <c r="G211" s="21">
        <v>4</v>
      </c>
      <c r="H211" s="24">
        <v>120</v>
      </c>
      <c r="I211" s="24">
        <v>60</v>
      </c>
      <c r="J211" s="24">
        <v>40</v>
      </c>
      <c r="K211" s="21">
        <v>50000</v>
      </c>
      <c r="L211" s="36">
        <v>20000</v>
      </c>
      <c r="M211" s="83">
        <v>0</v>
      </c>
      <c r="N211" s="36">
        <v>65646</v>
      </c>
      <c r="O211" s="36">
        <v>20228.79</v>
      </c>
      <c r="P211" s="36">
        <v>49000</v>
      </c>
      <c r="Q211" s="13">
        <v>56874.79</v>
      </c>
      <c r="R211" s="13">
        <v>14218.6975</v>
      </c>
      <c r="S211" s="13"/>
      <c r="T211" s="49">
        <v>1718.6975</v>
      </c>
      <c r="U211" s="1" t="s">
        <v>86</v>
      </c>
      <c r="V211" s="36">
        <v>13739999626</v>
      </c>
      <c r="W211" s="36">
        <v>15147045227</v>
      </c>
      <c r="X211" s="21"/>
      <c r="Y211" s="16"/>
      <c r="Z211" s="16"/>
    </row>
    <row r="212" s="1" customFormat="1" ht="14.5" hidden="1" spans="1:26">
      <c r="A212" s="13">
        <v>210</v>
      </c>
      <c r="B212" s="13" t="s">
        <v>27</v>
      </c>
      <c r="C212" s="14" t="s">
        <v>577</v>
      </c>
      <c r="D212" s="14" t="s">
        <v>29</v>
      </c>
      <c r="E212" s="21" t="s">
        <v>623</v>
      </c>
      <c r="F212" s="82" t="s">
        <v>624</v>
      </c>
      <c r="G212" s="21">
        <v>3</v>
      </c>
      <c r="H212" s="24">
        <v>150</v>
      </c>
      <c r="I212" s="24">
        <v>70</v>
      </c>
      <c r="J212" s="24">
        <v>70</v>
      </c>
      <c r="K212" s="21">
        <v>65000</v>
      </c>
      <c r="L212" s="36">
        <v>6000</v>
      </c>
      <c r="M212" s="83">
        <v>12840.7</v>
      </c>
      <c r="N212" s="36">
        <v>41800</v>
      </c>
      <c r="O212" s="36">
        <v>47244.8</v>
      </c>
      <c r="P212" s="36">
        <v>32450</v>
      </c>
      <c r="Q212" s="13">
        <v>75435.5</v>
      </c>
      <c r="R212" s="13">
        <v>25145.1666666667</v>
      </c>
      <c r="S212" s="13"/>
      <c r="T212" s="49">
        <v>3478.5</v>
      </c>
      <c r="U212" s="1" t="s">
        <v>86</v>
      </c>
      <c r="V212" s="36">
        <v>13739999626</v>
      </c>
      <c r="W212" s="36">
        <v>15147559744</v>
      </c>
      <c r="X212" s="21"/>
      <c r="Y212" s="16"/>
      <c r="Z212" s="16"/>
    </row>
    <row r="213" s="1" customFormat="1" ht="14.5" hidden="1" spans="1:26">
      <c r="A213" s="13">
        <v>211</v>
      </c>
      <c r="B213" s="13" t="s">
        <v>27</v>
      </c>
      <c r="C213" s="14" t="s">
        <v>577</v>
      </c>
      <c r="D213" s="14" t="s">
        <v>29</v>
      </c>
      <c r="E213" s="21" t="s">
        <v>625</v>
      </c>
      <c r="F213" s="82" t="s">
        <v>626</v>
      </c>
      <c r="G213" s="21">
        <v>4</v>
      </c>
      <c r="H213" s="24">
        <v>105</v>
      </c>
      <c r="I213" s="24">
        <v>40</v>
      </c>
      <c r="J213" s="24">
        <v>60</v>
      </c>
      <c r="K213" s="21">
        <v>95000</v>
      </c>
      <c r="L213" s="36">
        <v>83000</v>
      </c>
      <c r="M213" s="83">
        <v>1095</v>
      </c>
      <c r="N213" s="36">
        <v>26000</v>
      </c>
      <c r="O213" s="36">
        <v>17376.34</v>
      </c>
      <c r="P213" s="36">
        <v>18500</v>
      </c>
      <c r="Q213" s="13">
        <v>108971.34</v>
      </c>
      <c r="R213" s="13">
        <v>27242.835</v>
      </c>
      <c r="S213" s="13"/>
      <c r="T213" s="49">
        <v>3492.835</v>
      </c>
      <c r="U213" s="1" t="s">
        <v>86</v>
      </c>
      <c r="V213" s="36">
        <v>13739999626</v>
      </c>
      <c r="W213" s="36">
        <v>13644855274</v>
      </c>
      <c r="X213" s="21"/>
      <c r="Y213" s="16"/>
      <c r="Z213" s="16"/>
    </row>
    <row r="214" s="1" customFormat="1" ht="14.5" hidden="1" spans="1:26">
      <c r="A214" s="13">
        <v>212</v>
      </c>
      <c r="B214" s="13" t="s">
        <v>27</v>
      </c>
      <c r="C214" s="14" t="s">
        <v>577</v>
      </c>
      <c r="D214" s="14" t="s">
        <v>29</v>
      </c>
      <c r="E214" s="21" t="s">
        <v>627</v>
      </c>
      <c r="F214" s="82" t="s">
        <v>628</v>
      </c>
      <c r="G214" s="21">
        <v>2</v>
      </c>
      <c r="H214" s="24">
        <v>50</v>
      </c>
      <c r="I214" s="24">
        <v>20</v>
      </c>
      <c r="J214" s="24">
        <v>30</v>
      </c>
      <c r="K214" s="21">
        <v>25000</v>
      </c>
      <c r="L214" s="16">
        <v>0</v>
      </c>
      <c r="M214" s="57">
        <v>0</v>
      </c>
      <c r="N214" s="16">
        <v>16573</v>
      </c>
      <c r="O214" s="16">
        <v>24459.3</v>
      </c>
      <c r="P214" s="16">
        <v>12000</v>
      </c>
      <c r="Q214" s="13">
        <v>29032.3</v>
      </c>
      <c r="R214" s="13">
        <v>14516.15</v>
      </c>
      <c r="S214" s="13"/>
      <c r="T214" s="49">
        <v>2016.15</v>
      </c>
      <c r="U214" s="1" t="s">
        <v>86</v>
      </c>
      <c r="V214" s="36">
        <v>13739999626</v>
      </c>
      <c r="W214" s="36">
        <v>18747842232</v>
      </c>
      <c r="X214" s="21"/>
      <c r="Y214" s="16"/>
      <c r="Z214" s="16"/>
    </row>
    <row r="215" s="1" customFormat="1" ht="14.5" hidden="1" spans="1:26">
      <c r="A215" s="13">
        <v>213</v>
      </c>
      <c r="B215" s="13" t="s">
        <v>27</v>
      </c>
      <c r="C215" s="14" t="s">
        <v>577</v>
      </c>
      <c r="D215" s="14" t="s">
        <v>29</v>
      </c>
      <c r="E215" s="21" t="s">
        <v>629</v>
      </c>
      <c r="F215" s="82" t="s">
        <v>630</v>
      </c>
      <c r="G215" s="21">
        <v>2</v>
      </c>
      <c r="H215" s="24">
        <v>80</v>
      </c>
      <c r="I215" s="24">
        <v>20</v>
      </c>
      <c r="J215" s="24">
        <v>60</v>
      </c>
      <c r="K215" s="21">
        <v>35000</v>
      </c>
      <c r="L215" s="16">
        <v>0</v>
      </c>
      <c r="M215" s="57">
        <v>5475</v>
      </c>
      <c r="N215" s="36">
        <v>15000</v>
      </c>
      <c r="O215" s="36">
        <v>29922.6</v>
      </c>
      <c r="P215" s="36">
        <v>11000</v>
      </c>
      <c r="Q215" s="13">
        <v>39397.6</v>
      </c>
      <c r="R215" s="13">
        <v>19698.8</v>
      </c>
      <c r="S215" s="13"/>
      <c r="T215" s="49">
        <v>2198.8</v>
      </c>
      <c r="U215" s="1" t="s">
        <v>86</v>
      </c>
      <c r="V215" s="36">
        <v>13739999626</v>
      </c>
      <c r="W215" s="36">
        <v>18347530073</v>
      </c>
      <c r="X215" s="21"/>
      <c r="Y215" s="16"/>
      <c r="Z215" s="16"/>
    </row>
    <row r="216" s="1" customFormat="1" ht="14.5" hidden="1" spans="1:26">
      <c r="A216" s="13">
        <v>214</v>
      </c>
      <c r="B216" s="13" t="s">
        <v>27</v>
      </c>
      <c r="C216" s="14" t="s">
        <v>577</v>
      </c>
      <c r="D216" s="14" t="s">
        <v>29</v>
      </c>
      <c r="E216" s="21" t="s">
        <v>631</v>
      </c>
      <c r="F216" s="82" t="s">
        <v>632</v>
      </c>
      <c r="G216" s="21">
        <v>3</v>
      </c>
      <c r="H216" s="24">
        <v>75</v>
      </c>
      <c r="I216" s="24">
        <v>25</v>
      </c>
      <c r="J216" s="24">
        <v>25</v>
      </c>
      <c r="K216" s="21">
        <v>37500</v>
      </c>
      <c r="L216" s="36">
        <v>0</v>
      </c>
      <c r="M216" s="83">
        <v>14410.2</v>
      </c>
      <c r="N216" s="36">
        <v>43000</v>
      </c>
      <c r="O216" s="36">
        <v>10890.2</v>
      </c>
      <c r="P216" s="36">
        <v>21750</v>
      </c>
      <c r="Q216" s="13">
        <v>46550.4</v>
      </c>
      <c r="R216" s="13">
        <v>15516.8</v>
      </c>
      <c r="S216" s="13"/>
      <c r="T216" s="49">
        <v>3016.8</v>
      </c>
      <c r="U216" s="1" t="s">
        <v>86</v>
      </c>
      <c r="V216" s="36">
        <v>13739999626</v>
      </c>
      <c r="W216" s="36">
        <v>13654755945</v>
      </c>
      <c r="X216" s="21"/>
      <c r="Y216" s="16"/>
      <c r="Z216" s="16"/>
    </row>
    <row r="217" s="1" customFormat="1" ht="14.5" hidden="1" spans="1:26">
      <c r="A217" s="13">
        <v>215</v>
      </c>
      <c r="B217" s="13" t="s">
        <v>27</v>
      </c>
      <c r="C217" s="14" t="s">
        <v>577</v>
      </c>
      <c r="D217" s="14" t="s">
        <v>29</v>
      </c>
      <c r="E217" s="21" t="s">
        <v>633</v>
      </c>
      <c r="F217" s="82" t="s">
        <v>634</v>
      </c>
      <c r="G217" s="21">
        <v>3</v>
      </c>
      <c r="H217" s="24">
        <v>50</v>
      </c>
      <c r="I217" s="24">
        <v>10</v>
      </c>
      <c r="J217" s="24">
        <v>20</v>
      </c>
      <c r="K217" s="21">
        <v>25000</v>
      </c>
      <c r="L217" s="16">
        <v>8000</v>
      </c>
      <c r="M217" s="57">
        <v>5475</v>
      </c>
      <c r="N217" s="16">
        <v>27719</v>
      </c>
      <c r="O217" s="16">
        <v>22808.03</v>
      </c>
      <c r="P217" s="16">
        <v>16000</v>
      </c>
      <c r="Q217" s="13">
        <v>48002.03</v>
      </c>
      <c r="R217" s="13">
        <v>16000.6766666667</v>
      </c>
      <c r="S217" s="13"/>
      <c r="T217" s="49">
        <v>7667.34333333333</v>
      </c>
      <c r="U217" s="1" t="s">
        <v>86</v>
      </c>
      <c r="V217" s="36">
        <v>13739999626</v>
      </c>
      <c r="W217" s="16">
        <v>13087166617</v>
      </c>
      <c r="X217" s="21"/>
      <c r="Y217" s="16"/>
      <c r="Z217" s="16"/>
    </row>
    <row r="218" s="1" customFormat="1" ht="14.5" hidden="1" spans="1:26">
      <c r="A218" s="13">
        <v>216</v>
      </c>
      <c r="B218" s="13" t="s">
        <v>27</v>
      </c>
      <c r="C218" s="14" t="s">
        <v>577</v>
      </c>
      <c r="D218" s="14" t="s">
        <v>29</v>
      </c>
      <c r="E218" s="21" t="s">
        <v>635</v>
      </c>
      <c r="F218" s="82" t="s">
        <v>636</v>
      </c>
      <c r="G218" s="21">
        <v>3</v>
      </c>
      <c r="H218" s="24">
        <v>70</v>
      </c>
      <c r="I218" s="24">
        <v>30</v>
      </c>
      <c r="J218" s="24">
        <v>20</v>
      </c>
      <c r="K218" s="21">
        <v>35000</v>
      </c>
      <c r="L218" s="16">
        <v>1000</v>
      </c>
      <c r="M218" s="57">
        <v>0</v>
      </c>
      <c r="N218" s="16">
        <v>40400</v>
      </c>
      <c r="O218" s="16">
        <v>3252.5</v>
      </c>
      <c r="P218" s="16">
        <v>9400</v>
      </c>
      <c r="Q218" s="13">
        <v>35252.5</v>
      </c>
      <c r="R218" s="13">
        <v>11750.8333333333</v>
      </c>
      <c r="S218" s="13"/>
      <c r="T218" s="49">
        <v>84.1666666666667</v>
      </c>
      <c r="U218" s="1" t="s">
        <v>86</v>
      </c>
      <c r="V218" s="36">
        <v>13739999626</v>
      </c>
      <c r="W218" s="16">
        <v>15847593123</v>
      </c>
      <c r="X218" s="21"/>
      <c r="Y218" s="16"/>
      <c r="Z218" s="16"/>
    </row>
    <row r="219" s="1" customFormat="1" ht="14.5" hidden="1" spans="1:26">
      <c r="A219" s="13">
        <v>217</v>
      </c>
      <c r="B219" s="13" t="s">
        <v>27</v>
      </c>
      <c r="C219" s="14" t="s">
        <v>577</v>
      </c>
      <c r="D219" s="14" t="s">
        <v>29</v>
      </c>
      <c r="E219" s="21" t="s">
        <v>637</v>
      </c>
      <c r="F219" s="82" t="s">
        <v>638</v>
      </c>
      <c r="G219" s="21">
        <v>3</v>
      </c>
      <c r="H219" s="24">
        <v>85</v>
      </c>
      <c r="I219" s="24">
        <v>15</v>
      </c>
      <c r="J219" s="24">
        <v>60</v>
      </c>
      <c r="K219" s="21">
        <v>45000</v>
      </c>
      <c r="L219" s="16">
        <v>20000</v>
      </c>
      <c r="M219" s="57">
        <v>0</v>
      </c>
      <c r="N219" s="16">
        <v>54000</v>
      </c>
      <c r="O219" s="16">
        <v>17806.36</v>
      </c>
      <c r="P219" s="16">
        <v>38000</v>
      </c>
      <c r="Q219" s="13">
        <v>53806.36</v>
      </c>
      <c r="R219" s="13">
        <v>17935.4533333333</v>
      </c>
      <c r="S219" s="13">
        <v>8000</v>
      </c>
      <c r="T219" s="49">
        <v>268.786666666667</v>
      </c>
      <c r="U219" s="1" t="s">
        <v>86</v>
      </c>
      <c r="V219" s="36">
        <v>13739999626</v>
      </c>
      <c r="W219" s="16">
        <v>15540047933</v>
      </c>
      <c r="X219" s="21"/>
      <c r="Y219" s="16"/>
      <c r="Z219" s="16"/>
    </row>
    <row r="220" s="1" customFormat="1" ht="14.5" hidden="1" spans="1:26">
      <c r="A220" s="13">
        <v>218</v>
      </c>
      <c r="B220" s="13" t="s">
        <v>27</v>
      </c>
      <c r="C220" s="14" t="s">
        <v>577</v>
      </c>
      <c r="D220" s="14" t="s">
        <v>29</v>
      </c>
      <c r="E220" s="21" t="s">
        <v>639</v>
      </c>
      <c r="F220" s="82" t="s">
        <v>640</v>
      </c>
      <c r="G220" s="21">
        <v>4</v>
      </c>
      <c r="H220" s="24">
        <v>95</v>
      </c>
      <c r="I220" s="24">
        <v>30</v>
      </c>
      <c r="J220" s="24">
        <v>45</v>
      </c>
      <c r="K220" s="21">
        <v>60000</v>
      </c>
      <c r="L220" s="16">
        <v>30000</v>
      </c>
      <c r="M220" s="57">
        <v>8964.4</v>
      </c>
      <c r="N220" s="16">
        <v>28000</v>
      </c>
      <c r="O220" s="16">
        <v>27185.3</v>
      </c>
      <c r="P220" s="16">
        <v>21400</v>
      </c>
      <c r="Q220" s="13">
        <v>72749.7</v>
      </c>
      <c r="R220" s="13">
        <v>18187.425</v>
      </c>
      <c r="S220" s="13"/>
      <c r="T220" s="49">
        <v>3187.425</v>
      </c>
      <c r="U220" s="1" t="s">
        <v>86</v>
      </c>
      <c r="V220" s="36">
        <v>13739999626</v>
      </c>
      <c r="W220" s="16">
        <v>15947258953</v>
      </c>
      <c r="X220" s="21"/>
      <c r="Y220" s="16"/>
      <c r="Z220" s="16"/>
    </row>
    <row r="221" s="1" customFormat="1" ht="14.5" hidden="1" spans="1:26">
      <c r="A221" s="13">
        <v>219</v>
      </c>
      <c r="B221" s="13" t="s">
        <v>27</v>
      </c>
      <c r="C221" s="14" t="s">
        <v>577</v>
      </c>
      <c r="D221" s="14" t="s">
        <v>29</v>
      </c>
      <c r="E221" s="21" t="s">
        <v>641</v>
      </c>
      <c r="F221" s="82" t="s">
        <v>642</v>
      </c>
      <c r="G221" s="21">
        <v>2</v>
      </c>
      <c r="H221" s="24">
        <v>15</v>
      </c>
      <c r="I221" s="24">
        <v>1</v>
      </c>
      <c r="J221" s="24">
        <v>1.1</v>
      </c>
      <c r="K221" s="21">
        <v>1600</v>
      </c>
      <c r="L221" s="16">
        <v>4000</v>
      </c>
      <c r="M221" s="57">
        <v>3285</v>
      </c>
      <c r="N221" s="16">
        <v>12000</v>
      </c>
      <c r="O221" s="16">
        <v>3968.06</v>
      </c>
      <c r="P221" s="16">
        <v>6000</v>
      </c>
      <c r="Q221" s="13">
        <v>17253.06</v>
      </c>
      <c r="R221" s="13">
        <v>8626.53</v>
      </c>
      <c r="S221" s="13"/>
      <c r="T221" s="49">
        <v>7826.53</v>
      </c>
      <c r="U221" s="1" t="s">
        <v>86</v>
      </c>
      <c r="V221" s="36">
        <v>13739999626</v>
      </c>
      <c r="W221" s="16">
        <v>15164911365</v>
      </c>
      <c r="X221" s="21"/>
      <c r="Y221" s="16"/>
      <c r="Z221" s="16"/>
    </row>
    <row r="222" s="1" customFormat="1" ht="14.5" hidden="1" spans="1:26">
      <c r="A222" s="13">
        <v>220</v>
      </c>
      <c r="B222" s="13" t="s">
        <v>27</v>
      </c>
      <c r="C222" s="14" t="s">
        <v>577</v>
      </c>
      <c r="D222" s="14" t="s">
        <v>29</v>
      </c>
      <c r="E222" s="21" t="s">
        <v>643</v>
      </c>
      <c r="F222" s="82" t="s">
        <v>644</v>
      </c>
      <c r="G222" s="21">
        <v>3</v>
      </c>
      <c r="H222" s="24">
        <v>11</v>
      </c>
      <c r="I222" s="24">
        <v>2</v>
      </c>
      <c r="J222" s="24">
        <v>7</v>
      </c>
      <c r="K222" s="21">
        <v>7100</v>
      </c>
      <c r="L222" s="16">
        <v>8000</v>
      </c>
      <c r="M222" s="57">
        <v>0</v>
      </c>
      <c r="N222" s="16">
        <v>24200</v>
      </c>
      <c r="O222" s="16">
        <v>15549.8</v>
      </c>
      <c r="P222" s="16">
        <v>17400</v>
      </c>
      <c r="Q222" s="13">
        <v>30349.8</v>
      </c>
      <c r="R222" s="13">
        <v>10116.6</v>
      </c>
      <c r="S222" s="13"/>
      <c r="T222" s="49">
        <v>7749.93333333333</v>
      </c>
      <c r="U222" s="1" t="s">
        <v>86</v>
      </c>
      <c r="V222" s="36">
        <v>13739999626</v>
      </c>
      <c r="W222" s="16">
        <v>15204890279</v>
      </c>
      <c r="X222" s="21"/>
      <c r="Y222" s="16"/>
      <c r="Z222" s="16"/>
    </row>
    <row r="223" s="1" customFormat="1" ht="14.5" hidden="1" spans="1:26">
      <c r="A223" s="13">
        <v>221</v>
      </c>
      <c r="B223" s="13" t="s">
        <v>27</v>
      </c>
      <c r="C223" s="14" t="s">
        <v>577</v>
      </c>
      <c r="D223" s="14" t="s">
        <v>29</v>
      </c>
      <c r="E223" s="21" t="s">
        <v>645</v>
      </c>
      <c r="F223" s="82" t="s">
        <v>646</v>
      </c>
      <c r="G223" s="21">
        <v>3</v>
      </c>
      <c r="H223" s="24">
        <v>70</v>
      </c>
      <c r="I223" s="24">
        <v>25</v>
      </c>
      <c r="J223" s="24">
        <v>35</v>
      </c>
      <c r="K223" s="21">
        <v>40000</v>
      </c>
      <c r="L223" s="16">
        <v>14000</v>
      </c>
      <c r="M223" s="57">
        <v>2628</v>
      </c>
      <c r="N223" s="16">
        <v>37359.5</v>
      </c>
      <c r="O223" s="16">
        <v>20141.95</v>
      </c>
      <c r="P223" s="16">
        <v>27500</v>
      </c>
      <c r="Q223" s="13">
        <v>46629.45</v>
      </c>
      <c r="R223" s="13">
        <v>15543.15</v>
      </c>
      <c r="S223" s="13">
        <v>3000</v>
      </c>
      <c r="T223" s="49">
        <v>1209.81666666667</v>
      </c>
      <c r="U223" s="1" t="s">
        <v>86</v>
      </c>
      <c r="V223" s="36">
        <v>13739999626</v>
      </c>
      <c r="W223" s="16">
        <v>15148711250</v>
      </c>
      <c r="X223" s="21"/>
      <c r="Y223" s="16"/>
      <c r="Z223" s="16"/>
    </row>
    <row r="224" s="1" customFormat="1" ht="14.5" hidden="1" spans="1:26">
      <c r="A224" s="13">
        <v>222</v>
      </c>
      <c r="B224" s="13" t="s">
        <v>27</v>
      </c>
      <c r="C224" s="14" t="s">
        <v>577</v>
      </c>
      <c r="D224" s="14" t="s">
        <v>29</v>
      </c>
      <c r="E224" s="21" t="s">
        <v>647</v>
      </c>
      <c r="F224" s="82" t="s">
        <v>648</v>
      </c>
      <c r="G224" s="21">
        <v>2</v>
      </c>
      <c r="H224" s="24">
        <v>90</v>
      </c>
      <c r="I224" s="24">
        <v>50</v>
      </c>
      <c r="J224" s="24">
        <v>40</v>
      </c>
      <c r="K224" s="21">
        <v>45000</v>
      </c>
      <c r="L224" s="36">
        <v>0</v>
      </c>
      <c r="M224" s="83">
        <v>7665</v>
      </c>
      <c r="N224" s="36">
        <v>23404.4</v>
      </c>
      <c r="O224" s="36">
        <v>29244.2</v>
      </c>
      <c r="P224" s="36">
        <v>11400</v>
      </c>
      <c r="Q224" s="13">
        <v>48913.6</v>
      </c>
      <c r="R224" s="13">
        <v>24456.8</v>
      </c>
      <c r="S224" s="13"/>
      <c r="T224" s="49">
        <v>1956.8</v>
      </c>
      <c r="U224" s="1" t="s">
        <v>86</v>
      </c>
      <c r="V224" s="36">
        <v>13739999626</v>
      </c>
      <c r="W224" s="16">
        <v>13947541434</v>
      </c>
      <c r="X224" s="21"/>
      <c r="Y224" s="16"/>
      <c r="Z224" s="16"/>
    </row>
    <row r="225" s="1" customFormat="1" ht="14.5" hidden="1" spans="1:26">
      <c r="A225" s="13">
        <v>223</v>
      </c>
      <c r="B225" s="13" t="s">
        <v>27</v>
      </c>
      <c r="C225" s="14" t="s">
        <v>577</v>
      </c>
      <c r="D225" s="14" t="s">
        <v>29</v>
      </c>
      <c r="E225" s="21" t="s">
        <v>649</v>
      </c>
      <c r="F225" s="82" t="s">
        <v>650</v>
      </c>
      <c r="G225" s="21">
        <v>4</v>
      </c>
      <c r="H225" s="24">
        <v>80</v>
      </c>
      <c r="I225" s="24">
        <v>40</v>
      </c>
      <c r="J225" s="24">
        <v>30</v>
      </c>
      <c r="K225" s="21">
        <v>50000</v>
      </c>
      <c r="L225" s="36">
        <v>9500</v>
      </c>
      <c r="M225" s="83">
        <v>8030</v>
      </c>
      <c r="N225" s="36">
        <v>31000</v>
      </c>
      <c r="O225" s="36">
        <v>46435.33</v>
      </c>
      <c r="P225" s="36">
        <v>22700</v>
      </c>
      <c r="Q225" s="13">
        <v>72265.33</v>
      </c>
      <c r="R225" s="13">
        <v>18066.3325</v>
      </c>
      <c r="S225" s="13">
        <v>5000</v>
      </c>
      <c r="T225" s="49">
        <v>4316.3325</v>
      </c>
      <c r="U225" s="1" t="s">
        <v>86</v>
      </c>
      <c r="V225" s="36">
        <v>13739999626</v>
      </c>
      <c r="W225" s="16">
        <v>15047558275</v>
      </c>
      <c r="X225" s="21"/>
      <c r="Y225" s="16"/>
      <c r="Z225" s="16"/>
    </row>
    <row r="226" s="1" customFormat="1" ht="14.5" hidden="1" spans="1:26">
      <c r="A226" s="13">
        <v>224</v>
      </c>
      <c r="B226" s="13" t="s">
        <v>27</v>
      </c>
      <c r="C226" s="14" t="s">
        <v>577</v>
      </c>
      <c r="D226" s="14" t="s">
        <v>29</v>
      </c>
      <c r="E226" s="21" t="s">
        <v>651</v>
      </c>
      <c r="F226" s="82" t="s">
        <v>652</v>
      </c>
      <c r="G226" s="21">
        <v>2</v>
      </c>
      <c r="H226" s="24">
        <v>60</v>
      </c>
      <c r="I226" s="24">
        <v>15</v>
      </c>
      <c r="J226" s="24">
        <v>35</v>
      </c>
      <c r="K226" s="21">
        <v>20000</v>
      </c>
      <c r="L226" s="36">
        <v>0</v>
      </c>
      <c r="M226" s="83">
        <v>3285</v>
      </c>
      <c r="N226" s="16">
        <v>11200</v>
      </c>
      <c r="O226" s="27">
        <v>19648.74</v>
      </c>
      <c r="P226" s="16">
        <v>9800</v>
      </c>
      <c r="Q226" s="13">
        <v>24333.74</v>
      </c>
      <c r="R226" s="13">
        <v>12166.87</v>
      </c>
      <c r="S226" s="13"/>
      <c r="T226" s="49">
        <v>2166.87</v>
      </c>
      <c r="U226" s="1" t="s">
        <v>86</v>
      </c>
      <c r="V226" s="36">
        <v>13739999626</v>
      </c>
      <c r="W226" s="27">
        <v>15847560185</v>
      </c>
      <c r="X226" s="21"/>
      <c r="Y226" s="27"/>
      <c r="Z226" s="16"/>
    </row>
    <row r="227" s="1" customFormat="1" ht="14.5" hidden="1" spans="1:26">
      <c r="A227" s="13">
        <v>225</v>
      </c>
      <c r="B227" s="13" t="s">
        <v>27</v>
      </c>
      <c r="C227" s="14" t="s">
        <v>577</v>
      </c>
      <c r="D227" s="14" t="s">
        <v>29</v>
      </c>
      <c r="E227" s="21" t="s">
        <v>653</v>
      </c>
      <c r="F227" s="82" t="s">
        <v>654</v>
      </c>
      <c r="G227" s="21">
        <v>3</v>
      </c>
      <c r="H227" s="24">
        <v>120</v>
      </c>
      <c r="I227" s="24">
        <v>20</v>
      </c>
      <c r="J227" s="24">
        <v>50</v>
      </c>
      <c r="K227" s="21">
        <v>60000</v>
      </c>
      <c r="L227" s="16">
        <v>20000</v>
      </c>
      <c r="M227" s="89">
        <v>3577</v>
      </c>
      <c r="N227" s="16">
        <v>88000</v>
      </c>
      <c r="O227" s="27">
        <v>21538.63</v>
      </c>
      <c r="P227" s="16">
        <v>63000</v>
      </c>
      <c r="Q227" s="13">
        <v>70115.63</v>
      </c>
      <c r="R227" s="13">
        <v>23371.8766666667</v>
      </c>
      <c r="S227" s="13">
        <v>3000</v>
      </c>
      <c r="T227" s="49">
        <v>2371.87666666667</v>
      </c>
      <c r="U227" s="1" t="s">
        <v>86</v>
      </c>
      <c r="V227" s="36">
        <v>13739999626</v>
      </c>
      <c r="W227" s="16">
        <v>15894860923</v>
      </c>
      <c r="X227" s="21"/>
      <c r="Y227" s="27"/>
      <c r="Z227" s="16"/>
    </row>
    <row r="228" s="1" customFormat="1" ht="14.5" hidden="1" spans="1:26">
      <c r="A228" s="13">
        <v>226</v>
      </c>
      <c r="B228" s="13" t="s">
        <v>27</v>
      </c>
      <c r="C228" s="14" t="s">
        <v>577</v>
      </c>
      <c r="D228" s="14" t="s">
        <v>29</v>
      </c>
      <c r="E228" s="21" t="s">
        <v>655</v>
      </c>
      <c r="F228" s="82" t="s">
        <v>656</v>
      </c>
      <c r="G228" s="21">
        <v>2</v>
      </c>
      <c r="H228" s="24">
        <v>45</v>
      </c>
      <c r="I228" s="24">
        <v>15</v>
      </c>
      <c r="J228" s="24">
        <v>10</v>
      </c>
      <c r="K228" s="21">
        <v>17500</v>
      </c>
      <c r="L228" s="16">
        <v>6000</v>
      </c>
      <c r="M228" s="89">
        <v>5475</v>
      </c>
      <c r="N228" s="16">
        <v>29000</v>
      </c>
      <c r="O228" s="27">
        <v>11612.9</v>
      </c>
      <c r="P228" s="16">
        <v>22000</v>
      </c>
      <c r="Q228" s="13">
        <v>30087.9</v>
      </c>
      <c r="R228" s="13">
        <v>15043.95</v>
      </c>
      <c r="S228" s="13"/>
      <c r="T228" s="49">
        <v>6293.95</v>
      </c>
      <c r="U228" s="1" t="s">
        <v>86</v>
      </c>
      <c r="V228" s="36">
        <v>13739999626</v>
      </c>
      <c r="W228" s="13">
        <v>15148257461</v>
      </c>
      <c r="X228" s="21"/>
      <c r="Y228" s="27"/>
      <c r="Z228" s="16"/>
    </row>
    <row r="229" s="1" customFormat="1" ht="14.5" hidden="1" spans="1:26">
      <c r="A229" s="13">
        <v>227</v>
      </c>
      <c r="B229" s="13" t="s">
        <v>27</v>
      </c>
      <c r="C229" s="14" t="s">
        <v>577</v>
      </c>
      <c r="D229" s="14" t="s">
        <v>29</v>
      </c>
      <c r="E229" s="21" t="s">
        <v>657</v>
      </c>
      <c r="F229" s="82" t="s">
        <v>658</v>
      </c>
      <c r="G229" s="21">
        <v>2</v>
      </c>
      <c r="H229" s="24">
        <v>95</v>
      </c>
      <c r="I229" s="24">
        <v>10</v>
      </c>
      <c r="J229" s="24">
        <v>65</v>
      </c>
      <c r="K229" s="21">
        <v>50000</v>
      </c>
      <c r="L229" s="16">
        <v>8000</v>
      </c>
      <c r="M229" s="89">
        <v>22593.5</v>
      </c>
      <c r="N229" s="27">
        <v>45505.5</v>
      </c>
      <c r="O229" s="27">
        <v>9372.64</v>
      </c>
      <c r="P229" s="16">
        <v>32500</v>
      </c>
      <c r="Q229" s="13">
        <v>52971.64</v>
      </c>
      <c r="R229" s="13">
        <v>26485.82</v>
      </c>
      <c r="S229" s="13"/>
      <c r="T229" s="49">
        <v>1485.82</v>
      </c>
      <c r="U229" s="1" t="s">
        <v>86</v>
      </c>
      <c r="V229" s="36">
        <v>13739999626</v>
      </c>
      <c r="W229" s="16">
        <v>15947788140</v>
      </c>
      <c r="X229" s="21"/>
      <c r="Y229" s="27"/>
      <c r="Z229" s="16"/>
    </row>
    <row r="230" s="1" customFormat="1" ht="14.5" hidden="1" spans="1:26">
      <c r="A230" s="13">
        <v>228</v>
      </c>
      <c r="B230" s="13" t="s">
        <v>27</v>
      </c>
      <c r="C230" s="14" t="s">
        <v>577</v>
      </c>
      <c r="D230" s="14" t="s">
        <v>29</v>
      </c>
      <c r="E230" s="21" t="s">
        <v>659</v>
      </c>
      <c r="F230" s="82" t="s">
        <v>660</v>
      </c>
      <c r="G230" s="21">
        <v>2</v>
      </c>
      <c r="H230" s="24">
        <v>75</v>
      </c>
      <c r="I230" s="24">
        <v>0</v>
      </c>
      <c r="J230" s="24">
        <v>65</v>
      </c>
      <c r="K230" s="21">
        <v>37000</v>
      </c>
      <c r="L230" s="16">
        <v>22000</v>
      </c>
      <c r="M230" s="57">
        <v>0</v>
      </c>
      <c r="N230" s="27">
        <v>15786.5</v>
      </c>
      <c r="O230" s="27">
        <v>10392.52</v>
      </c>
      <c r="P230" s="16">
        <v>11000</v>
      </c>
      <c r="Q230" s="13">
        <v>37179.02</v>
      </c>
      <c r="R230" s="13">
        <v>18589.51</v>
      </c>
      <c r="S230" s="13"/>
      <c r="T230" s="49">
        <v>89.5099999999984</v>
      </c>
      <c r="U230" s="1" t="s">
        <v>86</v>
      </c>
      <c r="V230" s="36">
        <v>13739999626</v>
      </c>
      <c r="W230" s="16">
        <v>15148714129</v>
      </c>
      <c r="X230" s="21"/>
      <c r="Y230" s="27"/>
      <c r="Z230" s="16"/>
    </row>
    <row r="231" s="1" customFormat="1" ht="14.5" hidden="1" spans="1:26">
      <c r="A231" s="13">
        <v>229</v>
      </c>
      <c r="B231" s="13" t="s">
        <v>27</v>
      </c>
      <c r="C231" s="14" t="s">
        <v>577</v>
      </c>
      <c r="D231" s="14" t="s">
        <v>29</v>
      </c>
      <c r="E231" s="21" t="s">
        <v>661</v>
      </c>
      <c r="F231" s="82" t="s">
        <v>662</v>
      </c>
      <c r="G231" s="21">
        <v>3</v>
      </c>
      <c r="H231" s="24">
        <v>160</v>
      </c>
      <c r="I231" s="24">
        <v>70</v>
      </c>
      <c r="J231" s="24">
        <v>50</v>
      </c>
      <c r="K231" s="21">
        <v>50000</v>
      </c>
      <c r="L231" s="16">
        <v>8000</v>
      </c>
      <c r="M231" s="89">
        <v>1606</v>
      </c>
      <c r="N231" s="16">
        <v>70000</v>
      </c>
      <c r="O231" s="16">
        <v>21919.8</v>
      </c>
      <c r="P231" s="16">
        <v>48000</v>
      </c>
      <c r="Q231" s="13">
        <v>53525.8</v>
      </c>
      <c r="R231" s="13">
        <v>17841.9333333333</v>
      </c>
      <c r="S231" s="13"/>
      <c r="T231" s="49">
        <v>1175.26666666667</v>
      </c>
      <c r="U231" s="1" t="s">
        <v>86</v>
      </c>
      <c r="V231" s="36">
        <v>13739999626</v>
      </c>
      <c r="W231" s="16">
        <v>15886043856</v>
      </c>
      <c r="X231" s="21"/>
      <c r="Y231" s="27"/>
      <c r="Z231" s="16"/>
    </row>
    <row r="232" s="1" customFormat="1" ht="14.5" hidden="1" spans="1:26">
      <c r="A232" s="13">
        <v>230</v>
      </c>
      <c r="B232" s="13" t="s">
        <v>27</v>
      </c>
      <c r="C232" s="14" t="s">
        <v>577</v>
      </c>
      <c r="D232" s="14" t="s">
        <v>29</v>
      </c>
      <c r="E232" s="21" t="s">
        <v>663</v>
      </c>
      <c r="F232" s="82" t="s">
        <v>664</v>
      </c>
      <c r="G232" s="21">
        <v>2</v>
      </c>
      <c r="H232" s="24">
        <v>45</v>
      </c>
      <c r="I232" s="24">
        <v>10</v>
      </c>
      <c r="J232" s="24">
        <v>30</v>
      </c>
      <c r="K232" s="21">
        <v>25000</v>
      </c>
      <c r="L232" s="16">
        <v>0</v>
      </c>
      <c r="M232" s="89">
        <v>9380</v>
      </c>
      <c r="N232" s="16">
        <v>0</v>
      </c>
      <c r="O232" s="27">
        <v>16231.42</v>
      </c>
      <c r="P232" s="16">
        <v>0</v>
      </c>
      <c r="Q232" s="13">
        <v>25611.42</v>
      </c>
      <c r="R232" s="13">
        <v>12805.71</v>
      </c>
      <c r="S232" s="13"/>
      <c r="T232" s="49">
        <v>305.709999999999</v>
      </c>
      <c r="U232" s="1" t="s">
        <v>86</v>
      </c>
      <c r="V232" s="36">
        <v>13739999626</v>
      </c>
      <c r="W232" s="16">
        <v>15148732975</v>
      </c>
      <c r="X232" s="21"/>
      <c r="Y232" s="27"/>
      <c r="Z232" s="16"/>
    </row>
    <row r="233" s="1" customFormat="1" ht="14.5" hidden="1" spans="1:26">
      <c r="A233" s="13">
        <v>231</v>
      </c>
      <c r="B233" s="13" t="s">
        <v>27</v>
      </c>
      <c r="C233" s="14" t="s">
        <v>577</v>
      </c>
      <c r="D233" s="14" t="s">
        <v>29</v>
      </c>
      <c r="E233" s="21" t="s">
        <v>665</v>
      </c>
      <c r="F233" s="82" t="s">
        <v>666</v>
      </c>
      <c r="G233" s="21">
        <v>4</v>
      </c>
      <c r="H233" s="24">
        <v>62</v>
      </c>
      <c r="I233" s="24">
        <v>18</v>
      </c>
      <c r="J233" s="24">
        <v>27</v>
      </c>
      <c r="K233" s="21">
        <v>36000</v>
      </c>
      <c r="L233" s="16">
        <v>0</v>
      </c>
      <c r="M233" s="89">
        <v>0</v>
      </c>
      <c r="N233" s="27">
        <v>57179.6</v>
      </c>
      <c r="O233" s="27">
        <v>37429.59</v>
      </c>
      <c r="P233" s="16">
        <v>26900</v>
      </c>
      <c r="Q233" s="13">
        <v>67709.19</v>
      </c>
      <c r="R233" s="13">
        <v>16927.2975</v>
      </c>
      <c r="S233" s="13">
        <v>6000</v>
      </c>
      <c r="T233" s="49">
        <v>6427.2975</v>
      </c>
      <c r="U233" s="1" t="s">
        <v>86</v>
      </c>
      <c r="V233" s="36">
        <v>13739999626</v>
      </c>
      <c r="W233" s="27">
        <v>15147580481</v>
      </c>
      <c r="X233" s="21"/>
      <c r="Y233" s="27"/>
      <c r="Z233" s="16"/>
    </row>
    <row r="234" s="1" customFormat="1" ht="14.5" hidden="1" spans="1:26">
      <c r="A234" s="13">
        <v>232</v>
      </c>
      <c r="B234" s="13" t="s">
        <v>27</v>
      </c>
      <c r="C234" s="14" t="s">
        <v>577</v>
      </c>
      <c r="D234" s="14" t="s">
        <v>29</v>
      </c>
      <c r="E234" s="21" t="s">
        <v>667</v>
      </c>
      <c r="F234" s="82" t="s">
        <v>668</v>
      </c>
      <c r="G234" s="21">
        <v>3</v>
      </c>
      <c r="H234" s="24">
        <v>100</v>
      </c>
      <c r="I234" s="24">
        <v>20</v>
      </c>
      <c r="J234" s="24">
        <v>80</v>
      </c>
      <c r="K234" s="21">
        <v>50000</v>
      </c>
      <c r="L234" s="36">
        <v>26000</v>
      </c>
      <c r="M234" s="83">
        <v>15000</v>
      </c>
      <c r="N234" s="36">
        <v>25000</v>
      </c>
      <c r="O234" s="36">
        <v>11758.97</v>
      </c>
      <c r="P234" s="36">
        <v>20000</v>
      </c>
      <c r="Q234" s="13">
        <v>57758.97</v>
      </c>
      <c r="R234" s="13">
        <v>19252.99</v>
      </c>
      <c r="S234" s="13">
        <v>5000</v>
      </c>
      <c r="T234" s="49">
        <v>919.656666666667</v>
      </c>
      <c r="U234" s="1" t="s">
        <v>86</v>
      </c>
      <c r="V234" s="36">
        <v>13739999626</v>
      </c>
      <c r="W234" s="16">
        <v>13947546057</v>
      </c>
      <c r="X234" s="21"/>
      <c r="Y234" s="27"/>
      <c r="Z234" s="16"/>
    </row>
    <row r="235" s="1" customFormat="1" ht="14.5" hidden="1" spans="1:26">
      <c r="A235" s="13">
        <v>233</v>
      </c>
      <c r="B235" s="13" t="s">
        <v>27</v>
      </c>
      <c r="C235" s="14" t="s">
        <v>577</v>
      </c>
      <c r="D235" s="14" t="s">
        <v>29</v>
      </c>
      <c r="E235" s="21" t="s">
        <v>669</v>
      </c>
      <c r="F235" s="82" t="s">
        <v>670</v>
      </c>
      <c r="G235" s="21">
        <v>2</v>
      </c>
      <c r="H235" s="24">
        <v>60</v>
      </c>
      <c r="I235" s="24">
        <v>2</v>
      </c>
      <c r="J235" s="24">
        <v>48</v>
      </c>
      <c r="K235" s="21">
        <v>49000</v>
      </c>
      <c r="L235" s="16">
        <v>10000</v>
      </c>
      <c r="M235" s="57">
        <v>13285</v>
      </c>
      <c r="N235" s="16">
        <v>40285.77</v>
      </c>
      <c r="O235" s="16">
        <v>22285.77</v>
      </c>
      <c r="P235" s="16">
        <v>24000</v>
      </c>
      <c r="Q235" s="13">
        <v>61856.54</v>
      </c>
      <c r="R235" s="13">
        <v>30928.27</v>
      </c>
      <c r="S235" s="13">
        <v>10000</v>
      </c>
      <c r="T235" s="49">
        <v>1428.27</v>
      </c>
      <c r="U235" s="1" t="s">
        <v>86</v>
      </c>
      <c r="V235" s="36">
        <v>13739999626</v>
      </c>
      <c r="W235" s="36">
        <v>15148732951</v>
      </c>
      <c r="X235" s="21"/>
      <c r="Y235" s="16"/>
      <c r="Z235" s="16"/>
    </row>
    <row r="236" s="1" customFormat="1" ht="14.5" hidden="1" spans="1:26">
      <c r="A236" s="13">
        <v>234</v>
      </c>
      <c r="B236" s="13" t="s">
        <v>27</v>
      </c>
      <c r="C236" s="14" t="s">
        <v>577</v>
      </c>
      <c r="D236" s="14" t="s">
        <v>29</v>
      </c>
      <c r="E236" s="21" t="s">
        <v>671</v>
      </c>
      <c r="F236" s="82" t="s">
        <v>672</v>
      </c>
      <c r="G236" s="21">
        <v>2</v>
      </c>
      <c r="H236" s="24">
        <v>50</v>
      </c>
      <c r="I236" s="24">
        <v>10</v>
      </c>
      <c r="J236" s="24">
        <v>30</v>
      </c>
      <c r="K236" s="21">
        <v>35000</v>
      </c>
      <c r="L236" s="36">
        <v>0</v>
      </c>
      <c r="M236" s="83">
        <v>0</v>
      </c>
      <c r="N236" s="36">
        <v>62500</v>
      </c>
      <c r="O236" s="36">
        <v>11144.02</v>
      </c>
      <c r="P236" s="36">
        <v>25000</v>
      </c>
      <c r="Q236" s="13">
        <v>48644.02</v>
      </c>
      <c r="R236" s="13">
        <v>24322.01</v>
      </c>
      <c r="S236" s="13"/>
      <c r="T236" s="49">
        <v>6822.01</v>
      </c>
      <c r="U236" s="1" t="s">
        <v>86</v>
      </c>
      <c r="V236" s="36">
        <v>13739999626</v>
      </c>
      <c r="W236" s="36">
        <v>15204890224</v>
      </c>
      <c r="X236" s="21"/>
      <c r="Y236" s="16"/>
      <c r="Z236" s="16"/>
    </row>
    <row r="237" s="1" customFormat="1" ht="14.5" hidden="1" spans="1:26">
      <c r="A237" s="13">
        <v>235</v>
      </c>
      <c r="B237" s="13" t="s">
        <v>27</v>
      </c>
      <c r="C237" s="14" t="s">
        <v>577</v>
      </c>
      <c r="D237" s="14" t="s">
        <v>29</v>
      </c>
      <c r="E237" s="21" t="s">
        <v>673</v>
      </c>
      <c r="F237" s="82" t="s">
        <v>674</v>
      </c>
      <c r="G237" s="21">
        <v>3</v>
      </c>
      <c r="H237" s="24">
        <v>150</v>
      </c>
      <c r="I237" s="24">
        <v>50</v>
      </c>
      <c r="J237" s="24">
        <v>100</v>
      </c>
      <c r="K237" s="21">
        <v>50000</v>
      </c>
      <c r="L237" s="16">
        <v>64000</v>
      </c>
      <c r="M237" s="57">
        <v>0</v>
      </c>
      <c r="N237" s="16">
        <v>12460.6</v>
      </c>
      <c r="O237" s="16">
        <v>14661.38</v>
      </c>
      <c r="P237" s="16">
        <v>40000</v>
      </c>
      <c r="Q237" s="13">
        <v>51121.98</v>
      </c>
      <c r="R237" s="13">
        <v>17040.66</v>
      </c>
      <c r="S237" s="13"/>
      <c r="T237" s="49">
        <v>373.993333333334</v>
      </c>
      <c r="U237" s="1" t="s">
        <v>86</v>
      </c>
      <c r="V237" s="36">
        <v>13739999626</v>
      </c>
      <c r="W237" s="36">
        <v>13274758345</v>
      </c>
      <c r="X237" s="21"/>
      <c r="Y237" s="16"/>
      <c r="Z237" s="16"/>
    </row>
    <row r="238" s="1" customFormat="1" ht="14.5" hidden="1" spans="1:26">
      <c r="A238" s="13">
        <v>236</v>
      </c>
      <c r="B238" s="13" t="s">
        <v>27</v>
      </c>
      <c r="C238" s="14" t="s">
        <v>577</v>
      </c>
      <c r="D238" s="14" t="s">
        <v>29</v>
      </c>
      <c r="E238" s="21" t="s">
        <v>675</v>
      </c>
      <c r="F238" s="82" t="s">
        <v>676</v>
      </c>
      <c r="G238" s="21">
        <v>3</v>
      </c>
      <c r="H238" s="24">
        <v>75</v>
      </c>
      <c r="I238" s="24">
        <v>33</v>
      </c>
      <c r="J238" s="24">
        <v>20</v>
      </c>
      <c r="K238" s="21">
        <v>36500</v>
      </c>
      <c r="L238" s="36">
        <v>24000</v>
      </c>
      <c r="M238" s="83">
        <v>6424</v>
      </c>
      <c r="N238" s="36">
        <v>16000</v>
      </c>
      <c r="O238" s="36">
        <v>15739.5</v>
      </c>
      <c r="P238" s="36">
        <v>11800</v>
      </c>
      <c r="Q238" s="13">
        <v>50363.5</v>
      </c>
      <c r="R238" s="13">
        <v>16787.8333333333</v>
      </c>
      <c r="S238" s="13"/>
      <c r="T238" s="49">
        <v>4621.16666666667</v>
      </c>
      <c r="U238" s="1" t="s">
        <v>86</v>
      </c>
      <c r="V238" s="36">
        <v>13739999626</v>
      </c>
      <c r="W238" s="36">
        <v>15147043137</v>
      </c>
      <c r="X238" s="21"/>
      <c r="Y238" s="16"/>
      <c r="Z238" s="16"/>
    </row>
    <row r="239" s="1" customFormat="1" ht="14.5" hidden="1" spans="1:26">
      <c r="A239" s="13">
        <v>237</v>
      </c>
      <c r="B239" s="13" t="s">
        <v>27</v>
      </c>
      <c r="C239" s="14" t="s">
        <v>577</v>
      </c>
      <c r="D239" s="14" t="s">
        <v>29</v>
      </c>
      <c r="E239" s="21" t="s">
        <v>677</v>
      </c>
      <c r="F239" s="82" t="s">
        <v>678</v>
      </c>
      <c r="G239" s="21">
        <v>1</v>
      </c>
      <c r="H239" s="24">
        <v>20</v>
      </c>
      <c r="I239" s="24">
        <v>0</v>
      </c>
      <c r="J239" s="24">
        <v>18</v>
      </c>
      <c r="K239" s="21">
        <v>14300</v>
      </c>
      <c r="L239" s="36">
        <v>0</v>
      </c>
      <c r="M239" s="83">
        <v>4818</v>
      </c>
      <c r="N239" s="36">
        <v>8000</v>
      </c>
      <c r="O239" s="36">
        <v>7911.08</v>
      </c>
      <c r="P239" s="36">
        <v>6400</v>
      </c>
      <c r="Q239" s="13">
        <v>14329.08</v>
      </c>
      <c r="R239" s="13">
        <v>14329.08</v>
      </c>
      <c r="S239" s="13"/>
      <c r="T239" s="49">
        <v>29.0799999999999</v>
      </c>
      <c r="U239" s="1" t="s">
        <v>86</v>
      </c>
      <c r="V239" s="36">
        <v>13739999626</v>
      </c>
      <c r="W239" s="36">
        <v>18204960190</v>
      </c>
      <c r="X239" s="21"/>
      <c r="Y239" s="16"/>
      <c r="Z239" s="16"/>
    </row>
    <row r="240" s="1" customFormat="1" ht="14.5" hidden="1" spans="1:26">
      <c r="A240" s="13">
        <v>238</v>
      </c>
      <c r="B240" s="13" t="s">
        <v>27</v>
      </c>
      <c r="C240" s="14" t="s">
        <v>577</v>
      </c>
      <c r="D240" s="14" t="s">
        <v>29</v>
      </c>
      <c r="E240" s="21" t="s">
        <v>679</v>
      </c>
      <c r="F240" s="82" t="s">
        <v>680</v>
      </c>
      <c r="G240" s="21">
        <v>2</v>
      </c>
      <c r="H240" s="24">
        <v>15</v>
      </c>
      <c r="I240" s="24">
        <v>0</v>
      </c>
      <c r="J240" s="24">
        <v>10</v>
      </c>
      <c r="K240" s="21">
        <v>10000</v>
      </c>
      <c r="L240" s="16">
        <v>7000</v>
      </c>
      <c r="M240" s="57">
        <v>7005</v>
      </c>
      <c r="N240" s="16">
        <v>5000</v>
      </c>
      <c r="O240" s="16">
        <v>8586.04</v>
      </c>
      <c r="P240" s="16">
        <v>4000</v>
      </c>
      <c r="Q240" s="13">
        <v>23591.04</v>
      </c>
      <c r="R240" s="13">
        <v>11795.52</v>
      </c>
      <c r="S240" s="13"/>
      <c r="T240" s="49">
        <v>6795.52</v>
      </c>
      <c r="U240" s="1" t="s">
        <v>86</v>
      </c>
      <c r="V240" s="36">
        <v>13739999626</v>
      </c>
      <c r="W240" s="16">
        <v>15147580569</v>
      </c>
      <c r="X240" s="21"/>
      <c r="Y240" s="16"/>
      <c r="Z240" s="16"/>
    </row>
    <row r="241" s="1" customFormat="1" ht="14.5" hidden="1" spans="1:26">
      <c r="A241" s="13">
        <v>239</v>
      </c>
      <c r="B241" s="13" t="s">
        <v>27</v>
      </c>
      <c r="C241" s="14" t="s">
        <v>577</v>
      </c>
      <c r="D241" s="14" t="s">
        <v>29</v>
      </c>
      <c r="E241" s="21" t="s">
        <v>681</v>
      </c>
      <c r="F241" s="82" t="s">
        <v>682</v>
      </c>
      <c r="G241" s="21">
        <v>2</v>
      </c>
      <c r="H241" s="24">
        <v>8</v>
      </c>
      <c r="I241" s="24">
        <v>1</v>
      </c>
      <c r="J241" s="24">
        <v>5</v>
      </c>
      <c r="K241" s="21">
        <v>5500</v>
      </c>
      <c r="L241" s="36">
        <v>3000</v>
      </c>
      <c r="M241" s="83">
        <v>1950</v>
      </c>
      <c r="N241" s="36">
        <v>2500</v>
      </c>
      <c r="O241" s="36">
        <v>15136.9</v>
      </c>
      <c r="P241" s="36">
        <v>3200</v>
      </c>
      <c r="Q241" s="13">
        <v>19386.9</v>
      </c>
      <c r="R241" s="13">
        <v>9693.45</v>
      </c>
      <c r="S241" s="13"/>
      <c r="T241" s="49">
        <v>6943.45</v>
      </c>
      <c r="U241" s="1" t="s">
        <v>86</v>
      </c>
      <c r="V241" s="36">
        <v>13739999626</v>
      </c>
      <c r="W241" s="36">
        <v>19847597022</v>
      </c>
      <c r="X241" s="21"/>
      <c r="Y241" s="16"/>
      <c r="Z241" s="16"/>
    </row>
    <row r="242" s="1" customFormat="1" ht="14.5" hidden="1" spans="1:26">
      <c r="A242" s="13">
        <v>240</v>
      </c>
      <c r="B242" s="13" t="s">
        <v>27</v>
      </c>
      <c r="C242" s="14" t="s">
        <v>577</v>
      </c>
      <c r="D242" s="14" t="s">
        <v>29</v>
      </c>
      <c r="E242" s="21" t="s">
        <v>683</v>
      </c>
      <c r="F242" s="82" t="s">
        <v>684</v>
      </c>
      <c r="G242" s="21">
        <v>3</v>
      </c>
      <c r="H242" s="24">
        <v>60</v>
      </c>
      <c r="I242" s="24">
        <v>0</v>
      </c>
      <c r="J242" s="24">
        <v>40</v>
      </c>
      <c r="K242" s="21">
        <v>40000</v>
      </c>
      <c r="L242" s="36">
        <v>20000</v>
      </c>
      <c r="M242" s="83">
        <v>4745</v>
      </c>
      <c r="N242" s="36">
        <v>17500</v>
      </c>
      <c r="O242" s="36">
        <v>16687.52</v>
      </c>
      <c r="P242" s="36">
        <v>14000</v>
      </c>
      <c r="Q242" s="13">
        <v>44932.52</v>
      </c>
      <c r="R242" s="13">
        <v>14977.5066666667</v>
      </c>
      <c r="S242" s="13"/>
      <c r="T242" s="49">
        <v>1644.17333333333</v>
      </c>
      <c r="U242" s="1" t="s">
        <v>86</v>
      </c>
      <c r="V242" s="36">
        <v>13739999626</v>
      </c>
      <c r="W242" s="36">
        <v>15771541312</v>
      </c>
      <c r="X242" s="21"/>
      <c r="Y242" s="16"/>
      <c r="Z242" s="16"/>
    </row>
    <row r="243" s="1" customFormat="1" ht="14.5" hidden="1" spans="1:26">
      <c r="A243" s="13">
        <v>241</v>
      </c>
      <c r="B243" s="13" t="s">
        <v>27</v>
      </c>
      <c r="C243" s="14" t="s">
        <v>577</v>
      </c>
      <c r="D243" s="14" t="s">
        <v>29</v>
      </c>
      <c r="E243" s="21" t="s">
        <v>685</v>
      </c>
      <c r="F243" s="82" t="s">
        <v>686</v>
      </c>
      <c r="G243" s="21">
        <v>2</v>
      </c>
      <c r="H243" s="24">
        <v>125</v>
      </c>
      <c r="I243" s="24">
        <v>70</v>
      </c>
      <c r="J243" s="24">
        <v>55</v>
      </c>
      <c r="K243" s="21">
        <v>30000</v>
      </c>
      <c r="L243" s="36">
        <v>0</v>
      </c>
      <c r="M243" s="83">
        <v>7183.2</v>
      </c>
      <c r="N243" s="36">
        <v>16000</v>
      </c>
      <c r="O243" s="36">
        <v>19693.91</v>
      </c>
      <c r="P243" s="36">
        <v>12800</v>
      </c>
      <c r="Q243" s="13">
        <v>30077.11</v>
      </c>
      <c r="R243" s="13">
        <v>15038.555</v>
      </c>
      <c r="S243" s="13"/>
      <c r="T243" s="49">
        <v>38.5550000000003</v>
      </c>
      <c r="U243" s="1" t="s">
        <v>86</v>
      </c>
      <c r="V243" s="36">
        <v>13739999626</v>
      </c>
      <c r="W243" s="36">
        <v>15148732973</v>
      </c>
      <c r="X243" s="21"/>
      <c r="Y243" s="16"/>
      <c r="Z243" s="16"/>
    </row>
    <row r="244" s="1" customFormat="1" ht="14.5" hidden="1" spans="1:26">
      <c r="A244" s="13">
        <v>242</v>
      </c>
      <c r="B244" s="13" t="s">
        <v>27</v>
      </c>
      <c r="C244" s="21" t="s">
        <v>577</v>
      </c>
      <c r="D244" s="14" t="s">
        <v>29</v>
      </c>
      <c r="E244" s="21" t="s">
        <v>687</v>
      </c>
      <c r="F244" s="82" t="s">
        <v>688</v>
      </c>
      <c r="G244" s="21">
        <v>2</v>
      </c>
      <c r="H244" s="24">
        <v>30</v>
      </c>
      <c r="I244" s="24">
        <v>0</v>
      </c>
      <c r="J244" s="24">
        <v>30</v>
      </c>
      <c r="K244" s="21">
        <v>30000</v>
      </c>
      <c r="L244" s="36">
        <v>6000</v>
      </c>
      <c r="M244" s="57">
        <v>0</v>
      </c>
      <c r="N244" s="16">
        <v>23000</v>
      </c>
      <c r="O244" s="16">
        <v>15438.02</v>
      </c>
      <c r="P244" s="16">
        <v>12000</v>
      </c>
      <c r="Q244" s="13">
        <v>32438.02</v>
      </c>
      <c r="R244" s="13">
        <v>16219.01</v>
      </c>
      <c r="S244" s="13"/>
      <c r="T244" s="49">
        <v>1219.01</v>
      </c>
      <c r="U244" s="1" t="s">
        <v>86</v>
      </c>
      <c r="V244" s="36">
        <v>13739999626</v>
      </c>
      <c r="W244" s="36">
        <v>15134734754</v>
      </c>
      <c r="X244" s="21"/>
      <c r="Y244" s="16"/>
      <c r="Z244" s="16"/>
    </row>
    <row r="245" s="1" customFormat="1" ht="14.5" hidden="1" spans="1:26">
      <c r="A245" s="13">
        <v>243</v>
      </c>
      <c r="B245" s="13" t="s">
        <v>27</v>
      </c>
      <c r="C245" s="21" t="s">
        <v>577</v>
      </c>
      <c r="D245" s="14" t="s">
        <v>29</v>
      </c>
      <c r="E245" s="21" t="s">
        <v>689</v>
      </c>
      <c r="F245" s="82" t="s">
        <v>690</v>
      </c>
      <c r="G245" s="21">
        <v>1</v>
      </c>
      <c r="H245" s="24">
        <v>20</v>
      </c>
      <c r="I245" s="24">
        <v>0</v>
      </c>
      <c r="J245" s="24">
        <v>17</v>
      </c>
      <c r="K245" s="21">
        <v>15000</v>
      </c>
      <c r="L245" s="16">
        <v>0</v>
      </c>
      <c r="M245" s="57">
        <v>0</v>
      </c>
      <c r="N245" s="16">
        <v>4500</v>
      </c>
      <c r="O245" s="16">
        <v>13053.36</v>
      </c>
      <c r="P245" s="16">
        <v>1700</v>
      </c>
      <c r="Q245" s="13">
        <v>15853.36</v>
      </c>
      <c r="R245" s="13">
        <v>15853.36</v>
      </c>
      <c r="S245" s="13"/>
      <c r="T245" s="49">
        <v>853.360000000001</v>
      </c>
      <c r="U245" s="1" t="s">
        <v>86</v>
      </c>
      <c r="V245" s="36">
        <v>13739999626</v>
      </c>
      <c r="W245" s="13">
        <v>18747586959</v>
      </c>
      <c r="X245" s="21"/>
      <c r="Y245" s="16"/>
      <c r="Z245" s="16"/>
    </row>
    <row r="246" s="1" customFormat="1" ht="14.5" hidden="1" spans="1:26">
      <c r="A246" s="13">
        <v>244</v>
      </c>
      <c r="B246" s="13" t="s">
        <v>27</v>
      </c>
      <c r="C246" s="21" t="s">
        <v>577</v>
      </c>
      <c r="D246" s="14" t="s">
        <v>29</v>
      </c>
      <c r="E246" s="21" t="s">
        <v>691</v>
      </c>
      <c r="F246" s="82" t="s">
        <v>692</v>
      </c>
      <c r="G246" s="21">
        <v>2</v>
      </c>
      <c r="H246" s="24">
        <v>70</v>
      </c>
      <c r="I246" s="24">
        <v>0</v>
      </c>
      <c r="J246" s="24">
        <v>55</v>
      </c>
      <c r="K246" s="21">
        <v>40000</v>
      </c>
      <c r="L246" s="16">
        <v>0</v>
      </c>
      <c r="M246" s="57">
        <v>14417.5</v>
      </c>
      <c r="N246" s="90">
        <v>30600</v>
      </c>
      <c r="O246" s="16">
        <v>21542.2</v>
      </c>
      <c r="P246" s="16">
        <v>26200</v>
      </c>
      <c r="Q246" s="13">
        <v>40359.7</v>
      </c>
      <c r="R246" s="13">
        <v>20179.85</v>
      </c>
      <c r="S246" s="13"/>
      <c r="T246" s="49">
        <v>179.849999999999</v>
      </c>
      <c r="U246" s="1" t="s">
        <v>86</v>
      </c>
      <c r="V246" s="36">
        <v>13739999626</v>
      </c>
      <c r="W246" s="36">
        <v>13474957572</v>
      </c>
      <c r="X246" s="21"/>
      <c r="Y246" s="16"/>
      <c r="Z246" s="16"/>
    </row>
    <row r="247" s="1" customFormat="1" ht="14.5" hidden="1" spans="1:26">
      <c r="A247" s="13">
        <v>245</v>
      </c>
      <c r="B247" s="13" t="s">
        <v>27</v>
      </c>
      <c r="C247" s="21" t="s">
        <v>577</v>
      </c>
      <c r="D247" s="14" t="s">
        <v>29</v>
      </c>
      <c r="E247" s="21" t="s">
        <v>693</v>
      </c>
      <c r="F247" s="82" t="s">
        <v>694</v>
      </c>
      <c r="G247" s="21">
        <v>2</v>
      </c>
      <c r="H247" s="24">
        <v>60</v>
      </c>
      <c r="I247" s="24">
        <v>0</v>
      </c>
      <c r="J247" s="24">
        <v>50</v>
      </c>
      <c r="K247" s="21">
        <v>50000</v>
      </c>
      <c r="L247" s="16">
        <v>0</v>
      </c>
      <c r="M247" s="57">
        <v>0</v>
      </c>
      <c r="N247" s="16">
        <v>10000</v>
      </c>
      <c r="O247" s="16">
        <v>20480.29</v>
      </c>
      <c r="P247" s="16">
        <v>10000</v>
      </c>
      <c r="Q247" s="13">
        <v>20480.29</v>
      </c>
      <c r="R247" s="13">
        <v>10240.145</v>
      </c>
      <c r="S247" s="13">
        <v>27000</v>
      </c>
      <c r="T247" s="49">
        <v>-28259.855</v>
      </c>
      <c r="U247" s="1" t="s">
        <v>86</v>
      </c>
      <c r="V247" s="36">
        <v>13739999626</v>
      </c>
      <c r="W247" s="13">
        <v>15148257380</v>
      </c>
      <c r="X247" s="21"/>
      <c r="Y247" s="16" t="s">
        <v>695</v>
      </c>
      <c r="Z247" s="16"/>
    </row>
    <row r="248" s="1" customFormat="1" hidden="1" spans="1:26">
      <c r="A248" s="13">
        <v>246</v>
      </c>
      <c r="B248" s="13" t="s">
        <v>27</v>
      </c>
      <c r="C248" s="14" t="s">
        <v>696</v>
      </c>
      <c r="D248" s="14" t="s">
        <v>29</v>
      </c>
      <c r="E248" s="14" t="s">
        <v>701</v>
      </c>
      <c r="F248" s="120" t="s">
        <v>702</v>
      </c>
      <c r="G248" s="14">
        <v>5</v>
      </c>
      <c r="H248" s="88">
        <v>60</v>
      </c>
      <c r="I248" s="88">
        <v>0</v>
      </c>
      <c r="J248" s="88">
        <v>18</v>
      </c>
      <c r="K248" s="89">
        <v>12960</v>
      </c>
      <c r="L248" s="89"/>
      <c r="M248" s="89"/>
      <c r="N248" s="89">
        <v>56700</v>
      </c>
      <c r="O248" s="89">
        <v>1327.67</v>
      </c>
      <c r="P248" s="89">
        <v>16020</v>
      </c>
      <c r="Q248" s="49">
        <v>42007.67</v>
      </c>
      <c r="R248" s="49">
        <v>8401.534</v>
      </c>
      <c r="S248" s="49"/>
      <c r="T248" s="49">
        <v>5809.534</v>
      </c>
      <c r="U248" s="27"/>
      <c r="V248" s="27">
        <v>13847588353</v>
      </c>
      <c r="W248" s="27">
        <v>15047510056</v>
      </c>
      <c r="X248" s="27"/>
      <c r="Y248" s="27"/>
      <c r="Z248" s="27"/>
    </row>
    <row r="249" s="1" customFormat="1" hidden="1" spans="1:26">
      <c r="A249" s="13">
        <v>247</v>
      </c>
      <c r="B249" s="13" t="s">
        <v>27</v>
      </c>
      <c r="C249" s="14" t="s">
        <v>696</v>
      </c>
      <c r="D249" s="14" t="s">
        <v>29</v>
      </c>
      <c r="E249" s="14" t="s">
        <v>703</v>
      </c>
      <c r="F249" s="120" t="s">
        <v>704</v>
      </c>
      <c r="G249" s="14">
        <v>4</v>
      </c>
      <c r="H249" s="88">
        <v>70</v>
      </c>
      <c r="I249" s="88">
        <v>0</v>
      </c>
      <c r="J249" s="88">
        <v>20</v>
      </c>
      <c r="K249" s="89">
        <v>14400</v>
      </c>
      <c r="L249" s="89"/>
      <c r="M249" s="89"/>
      <c r="N249" s="89">
        <v>58500</v>
      </c>
      <c r="O249" s="89">
        <v>23248.1</v>
      </c>
      <c r="P249" s="89">
        <v>38505</v>
      </c>
      <c r="Q249" s="49">
        <v>43243.1</v>
      </c>
      <c r="R249" s="49">
        <v>10810.775</v>
      </c>
      <c r="S249" s="49"/>
      <c r="T249" s="49">
        <v>7210.775</v>
      </c>
      <c r="U249" s="27"/>
      <c r="V249" s="27"/>
      <c r="W249" s="27"/>
      <c r="X249" s="27"/>
      <c r="Y249" s="27"/>
      <c r="Z249" s="27"/>
    </row>
    <row r="250" s="1" customFormat="1" hidden="1" spans="1:26">
      <c r="A250" s="13">
        <v>248</v>
      </c>
      <c r="B250" s="13" t="s">
        <v>27</v>
      </c>
      <c r="C250" s="14" t="s">
        <v>696</v>
      </c>
      <c r="D250" s="25" t="s">
        <v>53</v>
      </c>
      <c r="E250" s="14" t="s">
        <v>705</v>
      </c>
      <c r="F250" s="120" t="s">
        <v>706</v>
      </c>
      <c r="G250" s="14">
        <v>4</v>
      </c>
      <c r="H250" s="88">
        <v>240</v>
      </c>
      <c r="I250" s="88">
        <v>15</v>
      </c>
      <c r="J250" s="88">
        <v>45</v>
      </c>
      <c r="K250" s="89">
        <v>40500</v>
      </c>
      <c r="L250" s="89">
        <v>26000</v>
      </c>
      <c r="M250" s="89"/>
      <c r="N250" s="89">
        <v>214987.5</v>
      </c>
      <c r="O250" s="89">
        <v>17415.5</v>
      </c>
      <c r="P250" s="89">
        <v>194070</v>
      </c>
      <c r="Q250" s="49">
        <v>64333</v>
      </c>
      <c r="R250" s="49">
        <v>16083.25</v>
      </c>
      <c r="S250" s="49"/>
      <c r="T250" s="49">
        <v>5958.25</v>
      </c>
      <c r="U250" s="27"/>
      <c r="V250" s="27"/>
      <c r="W250" s="27"/>
      <c r="X250" s="27"/>
      <c r="Y250" s="27"/>
      <c r="Z250" s="27"/>
    </row>
    <row r="251" s="1" customFormat="1" hidden="1" spans="1:26">
      <c r="A251" s="13">
        <v>249</v>
      </c>
      <c r="B251" s="13" t="s">
        <v>27</v>
      </c>
      <c r="C251" s="14" t="s">
        <v>696</v>
      </c>
      <c r="D251" s="25" t="s">
        <v>53</v>
      </c>
      <c r="E251" s="14" t="s">
        <v>707</v>
      </c>
      <c r="F251" s="120" t="s">
        <v>708</v>
      </c>
      <c r="G251" s="14">
        <v>2</v>
      </c>
      <c r="H251" s="88">
        <v>70</v>
      </c>
      <c r="I251" s="88">
        <v>2</v>
      </c>
      <c r="J251" s="88">
        <v>13</v>
      </c>
      <c r="K251" s="89">
        <v>10440</v>
      </c>
      <c r="L251" s="89"/>
      <c r="M251" s="89"/>
      <c r="N251" s="89">
        <v>64935</v>
      </c>
      <c r="O251" s="89">
        <v>4870.79</v>
      </c>
      <c r="P251" s="89">
        <v>43175</v>
      </c>
      <c r="Q251" s="49">
        <v>26630.79</v>
      </c>
      <c r="R251" s="49">
        <v>13315.395</v>
      </c>
      <c r="S251" s="49"/>
      <c r="T251" s="49">
        <v>8095.395</v>
      </c>
      <c r="U251" s="27"/>
      <c r="V251" s="27"/>
      <c r="W251" s="27"/>
      <c r="X251" s="27"/>
      <c r="Y251" s="27"/>
      <c r="Z251" s="27"/>
    </row>
    <row r="252" s="1" customFormat="1" ht="20" hidden="1" customHeight="1" spans="1:26">
      <c r="A252" s="13">
        <v>250</v>
      </c>
      <c r="B252" s="13" t="s">
        <v>27</v>
      </c>
      <c r="C252" s="16" t="s">
        <v>711</v>
      </c>
      <c r="D252" s="18" t="s">
        <v>53</v>
      </c>
      <c r="E252" s="64" t="s">
        <v>712</v>
      </c>
      <c r="F252" s="29" t="s">
        <v>713</v>
      </c>
      <c r="G252" s="64">
        <v>7</v>
      </c>
      <c r="H252" s="24">
        <v>30.6</v>
      </c>
      <c r="I252" s="17">
        <v>18.6</v>
      </c>
      <c r="J252" s="75">
        <v>12</v>
      </c>
      <c r="K252" s="27">
        <v>21300</v>
      </c>
      <c r="L252" s="27">
        <v>24000</v>
      </c>
      <c r="M252" s="27">
        <v>7978</v>
      </c>
      <c r="N252" s="27">
        <v>14000</v>
      </c>
      <c r="O252" s="27">
        <v>30818.43</v>
      </c>
      <c r="P252" s="27">
        <v>12000</v>
      </c>
      <c r="Q252" s="13">
        <v>64796.43</v>
      </c>
      <c r="R252" s="13">
        <v>9256.63285714286</v>
      </c>
      <c r="S252" s="13">
        <v>6000</v>
      </c>
      <c r="T252" s="49">
        <v>5356.63285714286</v>
      </c>
      <c r="U252" s="27"/>
      <c r="V252" s="27"/>
      <c r="W252" s="72">
        <v>15560858073</v>
      </c>
      <c r="X252" s="27"/>
      <c r="Y252" s="27"/>
      <c r="Z252" s="27"/>
    </row>
    <row r="253" s="1" customFormat="1" ht="20" hidden="1" customHeight="1" spans="1:26">
      <c r="A253" s="13">
        <v>251</v>
      </c>
      <c r="B253" s="13" t="s">
        <v>27</v>
      </c>
      <c r="C253" s="16" t="s">
        <v>711</v>
      </c>
      <c r="D253" s="18" t="s">
        <v>29</v>
      </c>
      <c r="E253" s="64" t="s">
        <v>716</v>
      </c>
      <c r="F253" s="29" t="s">
        <v>717</v>
      </c>
      <c r="G253" s="64">
        <v>2</v>
      </c>
      <c r="H253" s="24">
        <v>15</v>
      </c>
      <c r="I253" s="17">
        <v>6</v>
      </c>
      <c r="J253" s="75">
        <v>9</v>
      </c>
      <c r="K253" s="27">
        <v>12000</v>
      </c>
      <c r="L253" s="27"/>
      <c r="M253" s="27">
        <v>7560.3</v>
      </c>
      <c r="N253" s="27">
        <v>12165</v>
      </c>
      <c r="O253" s="27">
        <v>12937.56</v>
      </c>
      <c r="P253" s="27">
        <v>6000</v>
      </c>
      <c r="Q253" s="13">
        <v>26662.86</v>
      </c>
      <c r="R253" s="13">
        <v>13331.43</v>
      </c>
      <c r="S253" s="27"/>
      <c r="T253" s="49">
        <v>7331.43</v>
      </c>
      <c r="U253" s="27"/>
      <c r="V253" s="27"/>
      <c r="W253" s="72">
        <v>15849559870</v>
      </c>
      <c r="X253" s="27"/>
      <c r="Y253" s="27"/>
      <c r="Z253" s="27"/>
    </row>
    <row r="254" s="1" customFormat="1" ht="20" hidden="1" customHeight="1" spans="1:26">
      <c r="A254" s="13">
        <v>252</v>
      </c>
      <c r="B254" s="13" t="s">
        <v>27</v>
      </c>
      <c r="C254" s="16" t="s">
        <v>711</v>
      </c>
      <c r="D254" s="18" t="s">
        <v>29</v>
      </c>
      <c r="E254" s="64" t="s">
        <v>718</v>
      </c>
      <c r="F254" s="29" t="s">
        <v>719</v>
      </c>
      <c r="G254" s="64">
        <v>4</v>
      </c>
      <c r="H254" s="24">
        <v>6</v>
      </c>
      <c r="I254" s="24">
        <v>2.4</v>
      </c>
      <c r="J254" s="75">
        <v>3.6</v>
      </c>
      <c r="K254" s="27">
        <v>4800</v>
      </c>
      <c r="L254" s="27">
        <v>18000</v>
      </c>
      <c r="M254" s="27">
        <v>10860.2</v>
      </c>
      <c r="N254" s="27"/>
      <c r="O254" s="27">
        <v>10760.06</v>
      </c>
      <c r="P254" s="27">
        <v>800</v>
      </c>
      <c r="Q254" s="13">
        <v>38820.26</v>
      </c>
      <c r="R254" s="13">
        <v>9705.065</v>
      </c>
      <c r="S254" s="13">
        <v>5000</v>
      </c>
      <c r="T254" s="49">
        <v>7255.065</v>
      </c>
      <c r="U254" s="27"/>
      <c r="V254" s="27"/>
      <c r="W254" s="72">
        <v>15848509161</v>
      </c>
      <c r="X254" s="27"/>
      <c r="Y254" s="27"/>
      <c r="Z254" s="27"/>
    </row>
    <row r="255" s="1" customFormat="1" ht="20" hidden="1" customHeight="1" spans="1:26">
      <c r="A255" s="13">
        <v>253</v>
      </c>
      <c r="B255" s="13" t="s">
        <v>27</v>
      </c>
      <c r="C255" s="16" t="s">
        <v>711</v>
      </c>
      <c r="D255" s="18" t="s">
        <v>29</v>
      </c>
      <c r="E255" s="64" t="s">
        <v>727</v>
      </c>
      <c r="F255" s="29" t="s">
        <v>728</v>
      </c>
      <c r="G255" s="64">
        <v>4</v>
      </c>
      <c r="H255" s="24">
        <v>10</v>
      </c>
      <c r="I255" s="17">
        <v>4</v>
      </c>
      <c r="J255" s="75">
        <v>6</v>
      </c>
      <c r="K255" s="27">
        <v>8000</v>
      </c>
      <c r="L255" s="27">
        <v>27500</v>
      </c>
      <c r="M255" s="27">
        <v>5624.4</v>
      </c>
      <c r="N255" s="27">
        <v>15610</v>
      </c>
      <c r="O255" s="27">
        <v>6390.7</v>
      </c>
      <c r="P255" s="27">
        <v>8000</v>
      </c>
      <c r="Q255" s="13">
        <v>47125.1</v>
      </c>
      <c r="R255" s="13">
        <v>11781.275</v>
      </c>
      <c r="S255" s="13">
        <v>6000</v>
      </c>
      <c r="T255" s="49">
        <v>8281.275</v>
      </c>
      <c r="U255" s="27"/>
      <c r="V255" s="27"/>
      <c r="W255" s="72">
        <v>13848056553</v>
      </c>
      <c r="X255" s="27"/>
      <c r="Y255" s="27"/>
      <c r="Z255" s="27"/>
    </row>
    <row r="256" s="1" customFormat="1" ht="20" hidden="1" customHeight="1" spans="1:26">
      <c r="A256" s="13">
        <v>254</v>
      </c>
      <c r="B256" s="13" t="s">
        <v>27</v>
      </c>
      <c r="C256" s="16" t="s">
        <v>711</v>
      </c>
      <c r="D256" s="18" t="s">
        <v>29</v>
      </c>
      <c r="E256" s="14" t="s">
        <v>731</v>
      </c>
      <c r="F256" s="29" t="s">
        <v>732</v>
      </c>
      <c r="G256" s="64">
        <v>1</v>
      </c>
      <c r="H256" s="24">
        <v>13</v>
      </c>
      <c r="I256" s="17">
        <v>5.2</v>
      </c>
      <c r="J256" s="75">
        <v>7.8</v>
      </c>
      <c r="K256" s="27">
        <v>10400</v>
      </c>
      <c r="L256" s="27"/>
      <c r="M256" s="27">
        <v>11828</v>
      </c>
      <c r="N256" s="27"/>
      <c r="O256" s="27">
        <v>3501.9</v>
      </c>
      <c r="P256" s="27">
        <v>3000</v>
      </c>
      <c r="Q256" s="13">
        <v>12329.9</v>
      </c>
      <c r="R256" s="13">
        <v>12329.9</v>
      </c>
      <c r="S256" s="27"/>
      <c r="T256" s="49">
        <v>1929.9</v>
      </c>
      <c r="U256" s="27"/>
      <c r="V256" s="27"/>
      <c r="W256" s="91">
        <v>17153264850</v>
      </c>
      <c r="X256" s="27"/>
      <c r="Y256" s="27"/>
      <c r="Z256" s="27"/>
    </row>
    <row r="257" s="1" customFormat="1" ht="20" hidden="1" customHeight="1" spans="1:26">
      <c r="A257" s="13">
        <v>255</v>
      </c>
      <c r="B257" s="13" t="s">
        <v>27</v>
      </c>
      <c r="C257" s="16" t="s">
        <v>711</v>
      </c>
      <c r="D257" s="18" t="s">
        <v>29</v>
      </c>
      <c r="E257" s="64" t="s">
        <v>735</v>
      </c>
      <c r="F257" s="29" t="s">
        <v>736</v>
      </c>
      <c r="G257" s="64">
        <v>5</v>
      </c>
      <c r="H257" s="24">
        <v>13</v>
      </c>
      <c r="I257" s="17">
        <v>5.2</v>
      </c>
      <c r="J257" s="75">
        <v>7.8</v>
      </c>
      <c r="K257" s="27">
        <v>10400</v>
      </c>
      <c r="L257" s="27">
        <v>18000</v>
      </c>
      <c r="M257" s="27">
        <v>15025.32</v>
      </c>
      <c r="N257" s="27">
        <v>26440</v>
      </c>
      <c r="O257" s="27">
        <v>6953.59</v>
      </c>
      <c r="P257" s="27">
        <v>10900</v>
      </c>
      <c r="Q257" s="13">
        <v>55518.91</v>
      </c>
      <c r="R257" s="13">
        <v>11103.782</v>
      </c>
      <c r="S257" s="13">
        <v>5000</v>
      </c>
      <c r="T257" s="49">
        <v>8023.782</v>
      </c>
      <c r="U257" s="27"/>
      <c r="V257" s="27"/>
      <c r="W257" s="95" t="s">
        <v>737</v>
      </c>
      <c r="X257" s="27"/>
      <c r="Y257" s="27"/>
      <c r="Z257" s="27"/>
    </row>
    <row r="258" s="1" customFormat="1" ht="20" hidden="1" customHeight="1" spans="1:26">
      <c r="A258" s="13">
        <v>256</v>
      </c>
      <c r="B258" s="13" t="s">
        <v>27</v>
      </c>
      <c r="C258" s="16" t="s">
        <v>711</v>
      </c>
      <c r="D258" s="18" t="s">
        <v>29</v>
      </c>
      <c r="E258" s="64" t="s">
        <v>742</v>
      </c>
      <c r="F258" s="29" t="s">
        <v>743</v>
      </c>
      <c r="G258" s="64">
        <v>4</v>
      </c>
      <c r="H258" s="24">
        <v>45</v>
      </c>
      <c r="I258" s="17">
        <v>18</v>
      </c>
      <c r="J258" s="75">
        <v>27</v>
      </c>
      <c r="K258" s="27">
        <v>36000</v>
      </c>
      <c r="L258" s="27">
        <v>20000</v>
      </c>
      <c r="M258" s="27">
        <v>26142</v>
      </c>
      <c r="N258" s="27">
        <v>8018</v>
      </c>
      <c r="O258" s="27">
        <v>5903.55</v>
      </c>
      <c r="P258" s="27">
        <v>12500</v>
      </c>
      <c r="Q258" s="13">
        <v>47563.55</v>
      </c>
      <c r="R258" s="13">
        <v>11890.8875</v>
      </c>
      <c r="S258" s="13">
        <v>5000</v>
      </c>
      <c r="T258" s="49">
        <v>1640.8875</v>
      </c>
      <c r="U258" s="27"/>
      <c r="V258" s="27"/>
      <c r="W258" s="72">
        <v>15148711596</v>
      </c>
      <c r="X258" s="27"/>
      <c r="Y258" s="27"/>
      <c r="Z258" s="27"/>
    </row>
    <row r="259" s="1" customFormat="1" ht="20" hidden="1" customHeight="1" spans="1:26">
      <c r="A259" s="13">
        <v>257</v>
      </c>
      <c r="B259" s="13" t="s">
        <v>27</v>
      </c>
      <c r="C259" s="16" t="s">
        <v>711</v>
      </c>
      <c r="D259" s="18" t="s">
        <v>29</v>
      </c>
      <c r="E259" s="64" t="s">
        <v>753</v>
      </c>
      <c r="F259" s="29" t="s">
        <v>754</v>
      </c>
      <c r="G259" s="64">
        <v>6</v>
      </c>
      <c r="H259" s="24">
        <v>19</v>
      </c>
      <c r="I259" s="17">
        <v>7.6</v>
      </c>
      <c r="J259" s="75">
        <v>11.4</v>
      </c>
      <c r="K259" s="27">
        <v>15200</v>
      </c>
      <c r="L259" s="27">
        <v>16000</v>
      </c>
      <c r="M259" s="27">
        <v>14556</v>
      </c>
      <c r="N259" s="27">
        <v>22431</v>
      </c>
      <c r="O259" s="27">
        <v>21341.68</v>
      </c>
      <c r="P259" s="27">
        <v>10300</v>
      </c>
      <c r="Q259" s="13">
        <v>64028.68</v>
      </c>
      <c r="R259" s="13">
        <v>10671.4466666667</v>
      </c>
      <c r="S259" s="13">
        <v>8000</v>
      </c>
      <c r="T259" s="49">
        <v>6804.78</v>
      </c>
      <c r="U259" s="27"/>
      <c r="V259" s="27"/>
      <c r="W259" s="72">
        <v>15148732182</v>
      </c>
      <c r="X259" s="27"/>
      <c r="Y259" s="27"/>
      <c r="Z259" s="27"/>
    </row>
    <row r="260" s="1" customFormat="1" ht="20" hidden="1" customHeight="1" spans="1:26">
      <c r="A260" s="13">
        <v>258</v>
      </c>
      <c r="B260" s="13" t="s">
        <v>27</v>
      </c>
      <c r="C260" s="16" t="s">
        <v>711</v>
      </c>
      <c r="D260" s="18" t="s">
        <v>29</v>
      </c>
      <c r="E260" s="64" t="s">
        <v>769</v>
      </c>
      <c r="F260" s="29" t="s">
        <v>770</v>
      </c>
      <c r="G260" s="64">
        <v>5</v>
      </c>
      <c r="H260" s="24">
        <v>6</v>
      </c>
      <c r="I260" s="17">
        <v>2.4</v>
      </c>
      <c r="J260" s="75">
        <v>3.6</v>
      </c>
      <c r="K260" s="27">
        <v>4800</v>
      </c>
      <c r="L260" s="27">
        <v>10000</v>
      </c>
      <c r="M260" s="27">
        <v>15927.3</v>
      </c>
      <c r="N260" s="27">
        <v>36000</v>
      </c>
      <c r="O260" s="27">
        <v>8609.2</v>
      </c>
      <c r="P260" s="27">
        <v>16800</v>
      </c>
      <c r="Q260" s="13">
        <v>53736.5</v>
      </c>
      <c r="R260" s="13">
        <v>10747.3</v>
      </c>
      <c r="S260" s="27">
        <v>8000</v>
      </c>
      <c r="T260" s="49">
        <v>8187.3</v>
      </c>
      <c r="U260" s="27"/>
      <c r="V260" s="27"/>
      <c r="W260" s="72">
        <v>15924594519</v>
      </c>
      <c r="X260" s="27"/>
      <c r="Y260" s="27"/>
      <c r="Z260" s="27"/>
    </row>
    <row r="261" s="1" customFormat="1" ht="42" hidden="1" spans="1:26">
      <c r="A261" s="13">
        <v>259</v>
      </c>
      <c r="B261" s="13" t="s">
        <v>27</v>
      </c>
      <c r="C261" s="14" t="s">
        <v>777</v>
      </c>
      <c r="D261" s="25" t="s">
        <v>53</v>
      </c>
      <c r="E261" s="14" t="s">
        <v>778</v>
      </c>
      <c r="F261" s="87" t="s">
        <v>779</v>
      </c>
      <c r="G261" s="14">
        <v>5</v>
      </c>
      <c r="H261" s="17">
        <v>73.81</v>
      </c>
      <c r="I261" s="17">
        <v>10.81</v>
      </c>
      <c r="J261" s="17">
        <v>63</v>
      </c>
      <c r="K261" s="36">
        <v>34650</v>
      </c>
      <c r="L261" s="36">
        <v>24000</v>
      </c>
      <c r="M261" s="50"/>
      <c r="N261" s="36">
        <v>45400</v>
      </c>
      <c r="O261" s="36">
        <v>21808.24</v>
      </c>
      <c r="P261" s="36">
        <v>16400</v>
      </c>
      <c r="Q261" s="13">
        <v>74808.24</v>
      </c>
      <c r="R261" s="13">
        <v>14961.648</v>
      </c>
      <c r="S261" s="13"/>
      <c r="T261" s="49">
        <v>8031.648</v>
      </c>
      <c r="U261" s="50"/>
      <c r="V261" s="15" t="s">
        <v>780</v>
      </c>
      <c r="W261" s="37">
        <v>18243458115</v>
      </c>
      <c r="X261" s="36"/>
      <c r="Y261" s="16"/>
      <c r="Z261" s="16"/>
    </row>
    <row r="262" s="1" customFormat="1" ht="42" hidden="1" spans="1:26">
      <c r="A262" s="13">
        <v>260</v>
      </c>
      <c r="B262" s="13" t="s">
        <v>27</v>
      </c>
      <c r="C262" s="14" t="s">
        <v>777</v>
      </c>
      <c r="D262" s="25" t="s">
        <v>53</v>
      </c>
      <c r="E262" s="14" t="s">
        <v>781</v>
      </c>
      <c r="F262" s="87" t="s">
        <v>782</v>
      </c>
      <c r="G262" s="14">
        <v>5</v>
      </c>
      <c r="H262" s="17">
        <v>66</v>
      </c>
      <c r="I262" s="17">
        <v>6</v>
      </c>
      <c r="J262" s="17">
        <v>60</v>
      </c>
      <c r="K262" s="36">
        <v>24000</v>
      </c>
      <c r="L262" s="36">
        <v>22500</v>
      </c>
      <c r="M262" s="50"/>
      <c r="N262" s="36">
        <v>40600</v>
      </c>
      <c r="O262" s="36">
        <v>18938.82</v>
      </c>
      <c r="P262" s="36">
        <v>17000</v>
      </c>
      <c r="Q262" s="13">
        <v>65038.82</v>
      </c>
      <c r="R262" s="13">
        <v>13007.764</v>
      </c>
      <c r="S262" s="13">
        <v>2000</v>
      </c>
      <c r="T262" s="49">
        <v>7807.764</v>
      </c>
      <c r="U262" s="50"/>
      <c r="V262" s="15" t="s">
        <v>780</v>
      </c>
      <c r="W262" s="37" t="s">
        <v>783</v>
      </c>
      <c r="X262" s="36"/>
      <c r="Y262" s="16"/>
      <c r="Z262" s="16"/>
    </row>
    <row r="263" s="1" customFormat="1" ht="42" hidden="1" spans="1:26">
      <c r="A263" s="13">
        <v>261</v>
      </c>
      <c r="B263" s="13" t="s">
        <v>27</v>
      </c>
      <c r="C263" s="14" t="s">
        <v>777</v>
      </c>
      <c r="D263" s="25" t="s">
        <v>53</v>
      </c>
      <c r="E263" s="14" t="s">
        <v>784</v>
      </c>
      <c r="F263" s="87" t="s">
        <v>785</v>
      </c>
      <c r="G263" s="14">
        <v>2</v>
      </c>
      <c r="H263" s="17">
        <v>16.31</v>
      </c>
      <c r="I263" s="17">
        <v>2.31</v>
      </c>
      <c r="J263" s="17">
        <v>14</v>
      </c>
      <c r="K263" s="36">
        <v>8250</v>
      </c>
      <c r="L263" s="36"/>
      <c r="M263" s="50"/>
      <c r="N263" s="36">
        <v>15943</v>
      </c>
      <c r="O263" s="36">
        <v>14536.76</v>
      </c>
      <c r="P263" s="36">
        <v>6200</v>
      </c>
      <c r="Q263" s="13">
        <v>24279.76</v>
      </c>
      <c r="R263" s="13">
        <v>12139.88</v>
      </c>
      <c r="S263" s="13"/>
      <c r="T263" s="49">
        <v>8014.88</v>
      </c>
      <c r="U263" s="50"/>
      <c r="V263" s="15" t="s">
        <v>780</v>
      </c>
      <c r="W263" s="37" t="s">
        <v>786</v>
      </c>
      <c r="X263" s="36"/>
      <c r="Y263" s="16"/>
      <c r="Z263" s="16"/>
    </row>
    <row r="264" s="1" customFormat="1" ht="42" hidden="1" spans="1:26">
      <c r="A264" s="13">
        <v>262</v>
      </c>
      <c r="B264" s="13" t="s">
        <v>27</v>
      </c>
      <c r="C264" s="14" t="s">
        <v>777</v>
      </c>
      <c r="D264" s="25" t="s">
        <v>53</v>
      </c>
      <c r="E264" s="14" t="s">
        <v>787</v>
      </c>
      <c r="F264" s="87" t="s">
        <v>788</v>
      </c>
      <c r="G264" s="14">
        <v>3</v>
      </c>
      <c r="H264" s="17">
        <v>66</v>
      </c>
      <c r="I264" s="17">
        <v>6</v>
      </c>
      <c r="J264" s="17">
        <v>60</v>
      </c>
      <c r="K264" s="36">
        <v>17100</v>
      </c>
      <c r="L264" s="36"/>
      <c r="M264" s="50"/>
      <c r="N264" s="36">
        <v>37900</v>
      </c>
      <c r="O264" s="36">
        <v>23533.75</v>
      </c>
      <c r="P264" s="36">
        <v>20300</v>
      </c>
      <c r="Q264" s="13">
        <v>41133.75</v>
      </c>
      <c r="R264" s="13">
        <v>13711.25</v>
      </c>
      <c r="S264" s="13"/>
      <c r="T264" s="49">
        <v>8011.25</v>
      </c>
      <c r="U264" s="50"/>
      <c r="V264" s="15" t="s">
        <v>780</v>
      </c>
      <c r="W264" s="37" t="s">
        <v>789</v>
      </c>
      <c r="X264" s="36"/>
      <c r="Y264" s="16"/>
      <c r="Z264" s="16"/>
    </row>
    <row r="265" s="1" customFormat="1" ht="42" hidden="1" spans="1:26">
      <c r="A265" s="13">
        <v>263</v>
      </c>
      <c r="B265" s="13" t="s">
        <v>27</v>
      </c>
      <c r="C265" s="14" t="s">
        <v>777</v>
      </c>
      <c r="D265" s="25" t="s">
        <v>66</v>
      </c>
      <c r="E265" s="14" t="s">
        <v>790</v>
      </c>
      <c r="F265" s="87" t="s">
        <v>791</v>
      </c>
      <c r="G265" s="14">
        <v>4</v>
      </c>
      <c r="H265" s="17">
        <v>50</v>
      </c>
      <c r="I265" s="17">
        <v>5</v>
      </c>
      <c r="J265" s="17">
        <v>45</v>
      </c>
      <c r="K265" s="36">
        <v>13500</v>
      </c>
      <c r="L265" s="36">
        <v>18000</v>
      </c>
      <c r="M265" s="50"/>
      <c r="N265" s="36">
        <v>9000</v>
      </c>
      <c r="O265" s="36">
        <v>3460.66</v>
      </c>
      <c r="P265" s="36">
        <v>3000</v>
      </c>
      <c r="Q265" s="13">
        <v>27460.66</v>
      </c>
      <c r="R265" s="13">
        <v>6865.165</v>
      </c>
      <c r="S265" s="13">
        <v>2000</v>
      </c>
      <c r="T265" s="49">
        <v>2990.165</v>
      </c>
      <c r="U265" s="50"/>
      <c r="V265" s="15" t="s">
        <v>780</v>
      </c>
      <c r="W265" s="37" t="s">
        <v>792</v>
      </c>
      <c r="X265" s="36"/>
      <c r="Y265" s="13" t="s">
        <v>56</v>
      </c>
      <c r="Z265" s="16"/>
    </row>
    <row r="266" s="1" customFormat="1" ht="42" hidden="1" spans="1:26">
      <c r="A266" s="13">
        <v>264</v>
      </c>
      <c r="B266" s="13" t="s">
        <v>27</v>
      </c>
      <c r="C266" s="14" t="s">
        <v>777</v>
      </c>
      <c r="D266" s="25" t="s">
        <v>53</v>
      </c>
      <c r="E266" s="14" t="s">
        <v>793</v>
      </c>
      <c r="F266" s="87" t="s">
        <v>794</v>
      </c>
      <c r="G266" s="14">
        <v>2</v>
      </c>
      <c r="H266" s="17">
        <v>120</v>
      </c>
      <c r="I266" s="17">
        <v>12</v>
      </c>
      <c r="J266" s="17">
        <v>108</v>
      </c>
      <c r="K266" s="36">
        <v>43200</v>
      </c>
      <c r="L266" s="36"/>
      <c r="M266" s="50"/>
      <c r="N266" s="36">
        <v>23000</v>
      </c>
      <c r="O266" s="36">
        <v>25963.76</v>
      </c>
      <c r="P266" s="36">
        <v>22600</v>
      </c>
      <c r="Q266" s="13">
        <v>26363.76</v>
      </c>
      <c r="R266" s="13">
        <v>13181.88</v>
      </c>
      <c r="S266" s="13">
        <v>242427</v>
      </c>
      <c r="T266" s="49">
        <v>-129631.62</v>
      </c>
      <c r="U266" s="50"/>
      <c r="V266" s="15" t="s">
        <v>780</v>
      </c>
      <c r="W266" s="37" t="s">
        <v>795</v>
      </c>
      <c r="X266" s="36"/>
      <c r="Y266" s="13" t="s">
        <v>56</v>
      </c>
      <c r="Z266" s="16"/>
    </row>
    <row r="267" s="1" customFormat="1" ht="42" hidden="1" spans="1:26">
      <c r="A267" s="13">
        <v>265</v>
      </c>
      <c r="B267" s="13" t="s">
        <v>27</v>
      </c>
      <c r="C267" s="14" t="s">
        <v>777</v>
      </c>
      <c r="D267" s="14" t="s">
        <v>29</v>
      </c>
      <c r="E267" s="14" t="s">
        <v>796</v>
      </c>
      <c r="F267" s="87" t="s">
        <v>797</v>
      </c>
      <c r="G267" s="14">
        <v>3</v>
      </c>
      <c r="H267" s="17">
        <v>75</v>
      </c>
      <c r="I267" s="17">
        <v>8</v>
      </c>
      <c r="J267" s="17">
        <v>67</v>
      </c>
      <c r="K267" s="36">
        <v>26800</v>
      </c>
      <c r="L267" s="36">
        <v>15000</v>
      </c>
      <c r="M267" s="50"/>
      <c r="N267" s="36">
        <v>27400</v>
      </c>
      <c r="O267" s="36">
        <v>17849.19</v>
      </c>
      <c r="P267" s="36">
        <v>14600</v>
      </c>
      <c r="Q267" s="13">
        <v>45649.19</v>
      </c>
      <c r="R267" s="13">
        <v>15216.3966666667</v>
      </c>
      <c r="S267" s="13">
        <v>2000</v>
      </c>
      <c r="T267" s="49">
        <v>5616.39666666667</v>
      </c>
      <c r="U267" s="50"/>
      <c r="V267" s="15" t="s">
        <v>780</v>
      </c>
      <c r="W267" s="37" t="s">
        <v>798</v>
      </c>
      <c r="X267" s="36"/>
      <c r="Y267" s="16"/>
      <c r="Z267" s="16"/>
    </row>
    <row r="268" s="1" customFormat="1" ht="42" hidden="1" spans="1:26">
      <c r="A268" s="13">
        <v>266</v>
      </c>
      <c r="B268" s="13" t="s">
        <v>27</v>
      </c>
      <c r="C268" s="14" t="s">
        <v>777</v>
      </c>
      <c r="D268" s="14" t="s">
        <v>29</v>
      </c>
      <c r="E268" s="14" t="s">
        <v>799</v>
      </c>
      <c r="F268" s="87" t="s">
        <v>800</v>
      </c>
      <c r="G268" s="14">
        <v>2</v>
      </c>
      <c r="H268" s="17">
        <v>40</v>
      </c>
      <c r="I268" s="17">
        <v>4</v>
      </c>
      <c r="J268" s="17">
        <v>36</v>
      </c>
      <c r="K268" s="36">
        <v>16000</v>
      </c>
      <c r="L268" s="36"/>
      <c r="M268" s="50"/>
      <c r="N268" s="36">
        <v>12400</v>
      </c>
      <c r="O268" s="36">
        <v>22322.5</v>
      </c>
      <c r="P268" s="36">
        <v>4000</v>
      </c>
      <c r="Q268" s="13">
        <v>30722.5</v>
      </c>
      <c r="R268" s="13">
        <v>15361.25</v>
      </c>
      <c r="S268" s="13"/>
      <c r="T268" s="49">
        <v>7361.25</v>
      </c>
      <c r="U268" s="50"/>
      <c r="V268" s="15" t="s">
        <v>780</v>
      </c>
      <c r="W268" s="37" t="s">
        <v>801</v>
      </c>
      <c r="X268" s="36"/>
      <c r="Y268" s="16"/>
      <c r="Z268" s="16"/>
    </row>
    <row r="269" s="1" customFormat="1" ht="42" hidden="1" spans="1:26">
      <c r="A269" s="13">
        <v>267</v>
      </c>
      <c r="B269" s="13" t="s">
        <v>27</v>
      </c>
      <c r="C269" s="14" t="s">
        <v>777</v>
      </c>
      <c r="D269" s="14" t="s">
        <v>29</v>
      </c>
      <c r="E269" s="14" t="s">
        <v>802</v>
      </c>
      <c r="F269" s="87" t="s">
        <v>803</v>
      </c>
      <c r="G269" s="14">
        <v>5</v>
      </c>
      <c r="H269" s="17">
        <v>66</v>
      </c>
      <c r="I269" s="17">
        <v>6</v>
      </c>
      <c r="J269" s="17">
        <v>60</v>
      </c>
      <c r="K269" s="36">
        <v>27600</v>
      </c>
      <c r="L269" s="36">
        <v>25000</v>
      </c>
      <c r="M269" s="50"/>
      <c r="N269" s="36">
        <v>43200</v>
      </c>
      <c r="O269" s="36">
        <v>31150.06</v>
      </c>
      <c r="P269" s="36">
        <v>30700</v>
      </c>
      <c r="Q269" s="13">
        <v>68650.06</v>
      </c>
      <c r="R269" s="13">
        <v>13730.012</v>
      </c>
      <c r="S269" s="13"/>
      <c r="T269" s="49">
        <v>8210.012</v>
      </c>
      <c r="U269" s="50"/>
      <c r="V269" s="15" t="s">
        <v>780</v>
      </c>
      <c r="W269" s="37" t="s">
        <v>804</v>
      </c>
      <c r="X269" s="36"/>
      <c r="Y269" s="16"/>
      <c r="Z269" s="16"/>
    </row>
    <row r="270" s="1" customFormat="1" ht="42" hidden="1" spans="1:26">
      <c r="A270" s="13">
        <v>268</v>
      </c>
      <c r="B270" s="13" t="s">
        <v>27</v>
      </c>
      <c r="C270" s="14" t="s">
        <v>777</v>
      </c>
      <c r="D270" s="14" t="s">
        <v>29</v>
      </c>
      <c r="E270" s="14" t="s">
        <v>805</v>
      </c>
      <c r="F270" s="87" t="s">
        <v>806</v>
      </c>
      <c r="G270" s="14">
        <v>4</v>
      </c>
      <c r="H270" s="17">
        <v>45</v>
      </c>
      <c r="I270" s="17">
        <v>5</v>
      </c>
      <c r="J270" s="17">
        <v>40</v>
      </c>
      <c r="K270" s="36">
        <v>28000</v>
      </c>
      <c r="L270" s="36">
        <v>18000</v>
      </c>
      <c r="M270" s="50"/>
      <c r="N270" s="36">
        <v>20200</v>
      </c>
      <c r="O270" s="36">
        <v>26418.54</v>
      </c>
      <c r="P270" s="36">
        <v>5000</v>
      </c>
      <c r="Q270" s="13">
        <v>59618.54</v>
      </c>
      <c r="R270" s="13">
        <v>14904.635</v>
      </c>
      <c r="S270" s="13"/>
      <c r="T270" s="49">
        <v>7904.635</v>
      </c>
      <c r="U270" s="50"/>
      <c r="V270" s="15" t="s">
        <v>780</v>
      </c>
      <c r="W270" s="37" t="s">
        <v>807</v>
      </c>
      <c r="X270" s="36"/>
      <c r="Y270" s="16"/>
      <c r="Z270" s="16"/>
    </row>
    <row r="271" s="1" customFormat="1" ht="42" hidden="1" spans="1:26">
      <c r="A271" s="13">
        <v>269</v>
      </c>
      <c r="B271" s="13" t="s">
        <v>27</v>
      </c>
      <c r="C271" s="14" t="s">
        <v>777</v>
      </c>
      <c r="D271" s="14" t="s">
        <v>29</v>
      </c>
      <c r="E271" s="14" t="s">
        <v>808</v>
      </c>
      <c r="F271" s="87" t="s">
        <v>809</v>
      </c>
      <c r="G271" s="14">
        <v>4</v>
      </c>
      <c r="H271" s="17">
        <v>105</v>
      </c>
      <c r="I271" s="17">
        <v>10</v>
      </c>
      <c r="J271" s="17">
        <v>95</v>
      </c>
      <c r="K271" s="36">
        <v>38000</v>
      </c>
      <c r="L271" s="36">
        <v>8000</v>
      </c>
      <c r="M271" s="50"/>
      <c r="N271" s="36">
        <v>70900</v>
      </c>
      <c r="O271" s="36">
        <v>26030.26</v>
      </c>
      <c r="P271" s="36">
        <v>48400</v>
      </c>
      <c r="Q271" s="13">
        <v>56530.26</v>
      </c>
      <c r="R271" s="13">
        <v>14132.565</v>
      </c>
      <c r="S271" s="13">
        <v>3000</v>
      </c>
      <c r="T271" s="49">
        <v>3882.565</v>
      </c>
      <c r="U271" s="50"/>
      <c r="V271" s="15" t="s">
        <v>780</v>
      </c>
      <c r="W271" s="37" t="s">
        <v>810</v>
      </c>
      <c r="X271" s="36"/>
      <c r="Y271" s="16"/>
      <c r="Z271" s="16"/>
    </row>
    <row r="272" s="1" customFormat="1" ht="42" hidden="1" spans="1:26">
      <c r="A272" s="13">
        <v>270</v>
      </c>
      <c r="B272" s="13" t="s">
        <v>27</v>
      </c>
      <c r="C272" s="14" t="s">
        <v>777</v>
      </c>
      <c r="D272" s="14" t="s">
        <v>29</v>
      </c>
      <c r="E272" s="14" t="s">
        <v>811</v>
      </c>
      <c r="F272" s="87" t="s">
        <v>812</v>
      </c>
      <c r="G272" s="14">
        <v>3</v>
      </c>
      <c r="H272" s="17">
        <v>77</v>
      </c>
      <c r="I272" s="17">
        <v>7</v>
      </c>
      <c r="J272" s="17">
        <v>70</v>
      </c>
      <c r="K272" s="36">
        <v>28000</v>
      </c>
      <c r="L272" s="36">
        <v>10500</v>
      </c>
      <c r="M272" s="50"/>
      <c r="N272" s="36">
        <v>44600</v>
      </c>
      <c r="O272" s="36">
        <v>21236.19</v>
      </c>
      <c r="P272" s="36">
        <v>30800</v>
      </c>
      <c r="Q272" s="13">
        <v>45536.19</v>
      </c>
      <c r="R272" s="13">
        <v>15178.73</v>
      </c>
      <c r="S272" s="13"/>
      <c r="T272" s="49">
        <v>5845.39666666667</v>
      </c>
      <c r="U272" s="50"/>
      <c r="V272" s="15" t="s">
        <v>780</v>
      </c>
      <c r="W272" s="37" t="s">
        <v>813</v>
      </c>
      <c r="X272" s="36"/>
      <c r="Y272" s="16"/>
      <c r="Z272" s="16"/>
    </row>
    <row r="273" s="1" customFormat="1" ht="42" hidden="1" spans="1:26">
      <c r="A273" s="13">
        <v>271</v>
      </c>
      <c r="B273" s="13" t="s">
        <v>27</v>
      </c>
      <c r="C273" s="14" t="s">
        <v>777</v>
      </c>
      <c r="D273" s="14" t="s">
        <v>29</v>
      </c>
      <c r="E273" s="14" t="s">
        <v>814</v>
      </c>
      <c r="F273" s="87" t="s">
        <v>815</v>
      </c>
      <c r="G273" s="14">
        <v>2</v>
      </c>
      <c r="H273" s="17">
        <v>66</v>
      </c>
      <c r="I273" s="17">
        <v>6</v>
      </c>
      <c r="J273" s="17">
        <v>60</v>
      </c>
      <c r="K273" s="36">
        <v>18000</v>
      </c>
      <c r="L273" s="36"/>
      <c r="M273" s="50"/>
      <c r="N273" s="36">
        <v>20600</v>
      </c>
      <c r="O273" s="36">
        <v>17220.25</v>
      </c>
      <c r="P273" s="36">
        <v>8000</v>
      </c>
      <c r="Q273" s="13">
        <v>29820.25</v>
      </c>
      <c r="R273" s="13">
        <v>14910.125</v>
      </c>
      <c r="S273" s="13"/>
      <c r="T273" s="49">
        <v>5910.125</v>
      </c>
      <c r="U273" s="50"/>
      <c r="V273" s="15" t="s">
        <v>780</v>
      </c>
      <c r="W273" s="37" t="s">
        <v>816</v>
      </c>
      <c r="X273" s="36"/>
      <c r="Y273" s="16"/>
      <c r="Z273" s="16"/>
    </row>
    <row r="274" s="1" customFormat="1" ht="42" hidden="1" spans="1:26">
      <c r="A274" s="13">
        <v>272</v>
      </c>
      <c r="B274" s="13" t="s">
        <v>27</v>
      </c>
      <c r="C274" s="14" t="s">
        <v>777</v>
      </c>
      <c r="D274" s="14" t="s">
        <v>29</v>
      </c>
      <c r="E274" s="14" t="s">
        <v>817</v>
      </c>
      <c r="F274" s="87" t="s">
        <v>818</v>
      </c>
      <c r="G274" s="14">
        <v>2</v>
      </c>
      <c r="H274" s="17">
        <v>35</v>
      </c>
      <c r="I274" s="17">
        <v>3</v>
      </c>
      <c r="J274" s="17">
        <v>32</v>
      </c>
      <c r="K274" s="36">
        <v>12000</v>
      </c>
      <c r="L274" s="36">
        <v>6000</v>
      </c>
      <c r="M274" s="50"/>
      <c r="N274" s="36">
        <v>12400</v>
      </c>
      <c r="O274" s="36">
        <v>10967.36</v>
      </c>
      <c r="P274" s="36">
        <v>3000</v>
      </c>
      <c r="Q274" s="13">
        <v>26367.36</v>
      </c>
      <c r="R274" s="13">
        <v>13183.68</v>
      </c>
      <c r="S274" s="13"/>
      <c r="T274" s="49">
        <v>7183.68</v>
      </c>
      <c r="U274" s="50"/>
      <c r="V274" s="15" t="s">
        <v>780</v>
      </c>
      <c r="W274" s="37" t="s">
        <v>819</v>
      </c>
      <c r="X274" s="36"/>
      <c r="Y274" s="16"/>
      <c r="Z274" s="16"/>
    </row>
    <row r="275" s="1" customFormat="1" ht="42" hidden="1" spans="1:26">
      <c r="A275" s="13">
        <v>273</v>
      </c>
      <c r="B275" s="13" t="s">
        <v>27</v>
      </c>
      <c r="C275" s="14" t="s">
        <v>777</v>
      </c>
      <c r="D275" s="14" t="s">
        <v>29</v>
      </c>
      <c r="E275" s="14" t="s">
        <v>820</v>
      </c>
      <c r="F275" s="87" t="s">
        <v>821</v>
      </c>
      <c r="G275" s="14">
        <v>5</v>
      </c>
      <c r="H275" s="17">
        <v>123</v>
      </c>
      <c r="I275" s="17">
        <v>13</v>
      </c>
      <c r="J275" s="17">
        <v>110</v>
      </c>
      <c r="K275" s="36">
        <v>44000</v>
      </c>
      <c r="L275" s="36">
        <v>13000</v>
      </c>
      <c r="M275" s="50"/>
      <c r="N275" s="36">
        <v>72000</v>
      </c>
      <c r="O275" s="36">
        <v>49034.2</v>
      </c>
      <c r="P275" s="36">
        <v>51400</v>
      </c>
      <c r="Q275" s="13">
        <v>82634.2</v>
      </c>
      <c r="R275" s="13">
        <v>16526.84</v>
      </c>
      <c r="S275" s="13"/>
      <c r="T275" s="49">
        <v>7726.84</v>
      </c>
      <c r="U275" s="50"/>
      <c r="V275" s="15" t="s">
        <v>780</v>
      </c>
      <c r="W275" s="37" t="s">
        <v>822</v>
      </c>
      <c r="X275" s="36"/>
      <c r="Y275" s="16"/>
      <c r="Z275" s="16"/>
    </row>
    <row r="276" s="1" customFormat="1" ht="42" hidden="1" spans="1:26">
      <c r="A276" s="13">
        <v>274</v>
      </c>
      <c r="B276" s="13" t="s">
        <v>27</v>
      </c>
      <c r="C276" s="14" t="s">
        <v>777</v>
      </c>
      <c r="D276" s="14" t="s">
        <v>29</v>
      </c>
      <c r="E276" s="14" t="s">
        <v>823</v>
      </c>
      <c r="F276" s="87" t="s">
        <v>824</v>
      </c>
      <c r="G276" s="14">
        <v>5</v>
      </c>
      <c r="H276" s="17">
        <v>34</v>
      </c>
      <c r="I276" s="17">
        <v>4</v>
      </c>
      <c r="J276" s="17">
        <v>30</v>
      </c>
      <c r="K276" s="36">
        <v>27500</v>
      </c>
      <c r="L276" s="36">
        <v>36000</v>
      </c>
      <c r="M276" s="50"/>
      <c r="N276" s="36">
        <v>15400</v>
      </c>
      <c r="O276" s="36">
        <v>22260.22</v>
      </c>
      <c r="P276" s="36">
        <v>5000</v>
      </c>
      <c r="Q276" s="13">
        <v>68660.22</v>
      </c>
      <c r="R276" s="13">
        <v>13732.044</v>
      </c>
      <c r="S276" s="13"/>
      <c r="T276" s="49">
        <v>8232.044</v>
      </c>
      <c r="U276" s="50"/>
      <c r="V276" s="15" t="s">
        <v>780</v>
      </c>
      <c r="W276" s="37" t="s">
        <v>825</v>
      </c>
      <c r="X276" s="36"/>
      <c r="Y276" s="16"/>
      <c r="Z276" s="16"/>
    </row>
    <row r="277" s="1" customFormat="1" ht="42" hidden="1" spans="1:26">
      <c r="A277" s="13">
        <v>275</v>
      </c>
      <c r="B277" s="13" t="s">
        <v>27</v>
      </c>
      <c r="C277" s="14" t="s">
        <v>777</v>
      </c>
      <c r="D277" s="14" t="s">
        <v>29</v>
      </c>
      <c r="E277" s="14" t="s">
        <v>826</v>
      </c>
      <c r="F277" s="87" t="s">
        <v>827</v>
      </c>
      <c r="G277" s="14">
        <v>4</v>
      </c>
      <c r="H277" s="17">
        <v>44</v>
      </c>
      <c r="I277" s="17">
        <v>5</v>
      </c>
      <c r="J277" s="17">
        <v>39</v>
      </c>
      <c r="K277" s="36">
        <v>28000</v>
      </c>
      <c r="L277" s="36">
        <v>20000</v>
      </c>
      <c r="M277" s="50"/>
      <c r="N277" s="36">
        <v>27400</v>
      </c>
      <c r="O277" s="36">
        <v>23540.01</v>
      </c>
      <c r="P277" s="36">
        <v>8000</v>
      </c>
      <c r="Q277" s="13">
        <v>62940.01</v>
      </c>
      <c r="R277" s="13">
        <v>15735.0025</v>
      </c>
      <c r="S277" s="13">
        <v>2000</v>
      </c>
      <c r="T277" s="49">
        <v>8235.0025</v>
      </c>
      <c r="U277" s="50"/>
      <c r="V277" s="15" t="s">
        <v>780</v>
      </c>
      <c r="W277" s="37" t="s">
        <v>828</v>
      </c>
      <c r="X277" s="36"/>
      <c r="Y277" s="16"/>
      <c r="Z277" s="16"/>
    </row>
    <row r="278" s="1" customFormat="1" ht="42" hidden="1" spans="1:26">
      <c r="A278" s="13">
        <v>276</v>
      </c>
      <c r="B278" s="13" t="s">
        <v>27</v>
      </c>
      <c r="C278" s="14" t="s">
        <v>777</v>
      </c>
      <c r="D278" s="14" t="s">
        <v>29</v>
      </c>
      <c r="E278" s="14" t="s">
        <v>829</v>
      </c>
      <c r="F278" s="87" t="s">
        <v>830</v>
      </c>
      <c r="G278" s="14">
        <v>3</v>
      </c>
      <c r="H278" s="17">
        <v>44</v>
      </c>
      <c r="I278" s="17">
        <v>5</v>
      </c>
      <c r="J278" s="17">
        <v>39</v>
      </c>
      <c r="K278" s="36">
        <v>38000</v>
      </c>
      <c r="L278" s="36">
        <v>32000</v>
      </c>
      <c r="M278" s="50"/>
      <c r="N278" s="36">
        <v>33000</v>
      </c>
      <c r="O278" s="36">
        <v>16940.2</v>
      </c>
      <c r="P278" s="36">
        <v>20000</v>
      </c>
      <c r="Q278" s="13">
        <v>61940.2</v>
      </c>
      <c r="R278" s="13">
        <v>20646.7333333333</v>
      </c>
      <c r="S278" s="13"/>
      <c r="T278" s="49">
        <v>7980.06666666667</v>
      </c>
      <c r="U278" s="50"/>
      <c r="V278" s="15" t="s">
        <v>780</v>
      </c>
      <c r="W278" s="37" t="s">
        <v>831</v>
      </c>
      <c r="X278" s="36"/>
      <c r="Y278" s="16"/>
      <c r="Z278" s="16"/>
    </row>
    <row r="279" s="3" customFormat="1" ht="26" hidden="1" customHeight="1" spans="1:26">
      <c r="A279" s="92">
        <v>356</v>
      </c>
      <c r="B279" s="93"/>
      <c r="C279" s="93"/>
      <c r="D279" s="93"/>
      <c r="E279" s="93"/>
      <c r="F279" s="93"/>
      <c r="G279" s="94"/>
      <c r="H279" s="27">
        <v>44</v>
      </c>
      <c r="I279" s="27">
        <v>5</v>
      </c>
      <c r="J279" s="27">
        <v>39</v>
      </c>
      <c r="K279" s="27">
        <v>38000</v>
      </c>
      <c r="L279" s="27">
        <v>32000</v>
      </c>
      <c r="M279" s="27"/>
      <c r="N279" s="27">
        <v>33000</v>
      </c>
      <c r="O279" s="27">
        <v>16940.2</v>
      </c>
      <c r="P279" s="27">
        <v>20000</v>
      </c>
      <c r="Q279" s="27">
        <v>61940.2</v>
      </c>
      <c r="R279" s="27">
        <v>20646.7333333333</v>
      </c>
      <c r="S279" s="27"/>
      <c r="T279" s="27">
        <v>7980.06666666667</v>
      </c>
      <c r="U279" s="27"/>
      <c r="V279" s="27" t="s">
        <v>780</v>
      </c>
      <c r="W279" s="27" t="s">
        <v>831</v>
      </c>
      <c r="X279" s="27"/>
      <c r="Y279" s="27"/>
      <c r="Z279" s="27"/>
    </row>
  </sheetData>
  <autoFilter xmlns:etc="http://www.wps.cn/officeDocument/2017/etCustomData" ref="A2:Z279" etc:filterBottomFollowUsedRange="0">
    <filterColumn colId="2">
      <customFilters>
        <customFilter operator="equal" val="谢家窑村"/>
      </customFilters>
    </filterColumn>
    <extLst/>
  </autoFilter>
  <mergeCells count="2">
    <mergeCell ref="A1:Z1"/>
    <mergeCell ref="A279:G279"/>
  </mergeCells>
  <conditionalFormatting sqref="E20">
    <cfRule type="duplicateValues" dxfId="0" priority="175"/>
  </conditionalFormatting>
  <conditionalFormatting sqref="F20">
    <cfRule type="duplicateValues" dxfId="0" priority="173"/>
  </conditionalFormatting>
  <conditionalFormatting sqref="E35">
    <cfRule type="duplicateValues" dxfId="0" priority="177"/>
  </conditionalFormatting>
  <conditionalFormatting sqref="W48">
    <cfRule type="duplicateValues" dxfId="1" priority="172"/>
  </conditionalFormatting>
  <conditionalFormatting sqref="W49">
    <cfRule type="duplicateValues" dxfId="1" priority="171"/>
  </conditionalFormatting>
  <conditionalFormatting sqref="W50">
    <cfRule type="duplicateValues" dxfId="1" priority="170"/>
  </conditionalFormatting>
  <conditionalFormatting sqref="W51">
    <cfRule type="duplicateValues" dxfId="1" priority="169"/>
  </conditionalFormatting>
  <conditionalFormatting sqref="W52">
    <cfRule type="duplicateValues" dxfId="1" priority="168"/>
  </conditionalFormatting>
  <conditionalFormatting sqref="W53">
    <cfRule type="duplicateValues" dxfId="1" priority="167"/>
  </conditionalFormatting>
  <conditionalFormatting sqref="W54">
    <cfRule type="duplicateValues" dxfId="1" priority="166"/>
  </conditionalFormatting>
  <conditionalFormatting sqref="W55">
    <cfRule type="duplicateValues" dxfId="1" priority="165"/>
  </conditionalFormatting>
  <conditionalFormatting sqref="W56">
    <cfRule type="duplicateValues" dxfId="1" priority="164"/>
  </conditionalFormatting>
  <conditionalFormatting sqref="W57">
    <cfRule type="duplicateValues" dxfId="1" priority="163"/>
  </conditionalFormatting>
  <conditionalFormatting sqref="V64">
    <cfRule type="duplicateValues" dxfId="0" priority="101"/>
  </conditionalFormatting>
  <conditionalFormatting sqref="W64">
    <cfRule type="duplicateValues" dxfId="0" priority="162"/>
  </conditionalFormatting>
  <conditionalFormatting sqref="V65">
    <cfRule type="duplicateValues" dxfId="0" priority="97"/>
  </conditionalFormatting>
  <conditionalFormatting sqref="W65">
    <cfRule type="duplicateValues" dxfId="0" priority="161"/>
  </conditionalFormatting>
  <conditionalFormatting sqref="V66">
    <cfRule type="duplicateValues" dxfId="0" priority="93"/>
  </conditionalFormatting>
  <conditionalFormatting sqref="W66">
    <cfRule type="duplicateValues" dxfId="0" priority="160"/>
  </conditionalFormatting>
  <conditionalFormatting sqref="V67">
    <cfRule type="duplicateValues" dxfId="0" priority="89"/>
  </conditionalFormatting>
  <conditionalFormatting sqref="W67">
    <cfRule type="duplicateValues" dxfId="0" priority="159"/>
  </conditionalFormatting>
  <conditionalFormatting sqref="V68">
    <cfRule type="duplicateValues" dxfId="0" priority="85"/>
  </conditionalFormatting>
  <conditionalFormatting sqref="W68">
    <cfRule type="duplicateValues" dxfId="0" priority="158"/>
  </conditionalFormatting>
  <conditionalFormatting sqref="V69">
    <cfRule type="duplicateValues" dxfId="0" priority="81"/>
  </conditionalFormatting>
  <conditionalFormatting sqref="W69">
    <cfRule type="duplicateValues" dxfId="0" priority="157"/>
  </conditionalFormatting>
  <conditionalFormatting sqref="V70">
    <cfRule type="duplicateValues" dxfId="0" priority="78"/>
  </conditionalFormatting>
  <conditionalFormatting sqref="W70">
    <cfRule type="duplicateValues" dxfId="0" priority="156"/>
  </conditionalFormatting>
  <conditionalFormatting sqref="V71">
    <cfRule type="duplicateValues" dxfId="0" priority="100"/>
  </conditionalFormatting>
  <conditionalFormatting sqref="W71">
    <cfRule type="duplicateValues" dxfId="0" priority="155"/>
  </conditionalFormatting>
  <conditionalFormatting sqref="V72">
    <cfRule type="duplicateValues" dxfId="0" priority="96"/>
  </conditionalFormatting>
  <conditionalFormatting sqref="W72">
    <cfRule type="duplicateValues" dxfId="0" priority="154"/>
  </conditionalFormatting>
  <conditionalFormatting sqref="V73">
    <cfRule type="duplicateValues" dxfId="0" priority="92"/>
  </conditionalFormatting>
  <conditionalFormatting sqref="W73">
    <cfRule type="duplicateValues" dxfId="0" priority="153"/>
  </conditionalFormatting>
  <conditionalFormatting sqref="V74">
    <cfRule type="duplicateValues" dxfId="0" priority="88"/>
  </conditionalFormatting>
  <conditionalFormatting sqref="W74">
    <cfRule type="duplicateValues" dxfId="0" priority="152"/>
  </conditionalFormatting>
  <conditionalFormatting sqref="V75">
    <cfRule type="duplicateValues" dxfId="0" priority="84"/>
  </conditionalFormatting>
  <conditionalFormatting sqref="W75">
    <cfRule type="duplicateValues" dxfId="0" priority="151"/>
  </conditionalFormatting>
  <conditionalFormatting sqref="V76">
    <cfRule type="duplicateValues" dxfId="0" priority="80"/>
  </conditionalFormatting>
  <conditionalFormatting sqref="W76">
    <cfRule type="duplicateValues" dxfId="0" priority="150"/>
  </conditionalFormatting>
  <conditionalFormatting sqref="V77">
    <cfRule type="duplicateValues" dxfId="0" priority="77"/>
  </conditionalFormatting>
  <conditionalFormatting sqref="W77">
    <cfRule type="duplicateValues" dxfId="0" priority="149"/>
  </conditionalFormatting>
  <conditionalFormatting sqref="V78">
    <cfRule type="duplicateValues" dxfId="0" priority="99"/>
  </conditionalFormatting>
  <conditionalFormatting sqref="W78">
    <cfRule type="duplicateValues" dxfId="0" priority="148"/>
  </conditionalFormatting>
  <conditionalFormatting sqref="V79">
    <cfRule type="duplicateValues" dxfId="0" priority="95"/>
  </conditionalFormatting>
  <conditionalFormatting sqref="W79">
    <cfRule type="duplicateValues" dxfId="0" priority="147"/>
  </conditionalFormatting>
  <conditionalFormatting sqref="V80">
    <cfRule type="duplicateValues" dxfId="0" priority="91"/>
  </conditionalFormatting>
  <conditionalFormatting sqref="W80">
    <cfRule type="duplicateValues" dxfId="0" priority="146"/>
  </conditionalFormatting>
  <conditionalFormatting sqref="V81">
    <cfRule type="duplicateValues" dxfId="0" priority="87"/>
  </conditionalFormatting>
  <conditionalFormatting sqref="W81">
    <cfRule type="duplicateValues" dxfId="0" priority="145"/>
  </conditionalFormatting>
  <conditionalFormatting sqref="V82">
    <cfRule type="duplicateValues" dxfId="0" priority="83"/>
  </conditionalFormatting>
  <conditionalFormatting sqref="W82">
    <cfRule type="duplicateValues" dxfId="0" priority="144"/>
  </conditionalFormatting>
  <conditionalFormatting sqref="V83">
    <cfRule type="duplicateValues" dxfId="0" priority="79"/>
  </conditionalFormatting>
  <conditionalFormatting sqref="W83">
    <cfRule type="duplicateValues" dxfId="0" priority="143"/>
  </conditionalFormatting>
  <conditionalFormatting sqref="V84">
    <cfRule type="duplicateValues" dxfId="0" priority="76"/>
  </conditionalFormatting>
  <conditionalFormatting sqref="W84">
    <cfRule type="duplicateValues" dxfId="0" priority="142"/>
  </conditionalFormatting>
  <conditionalFormatting sqref="V85">
    <cfRule type="duplicateValues" dxfId="0" priority="98"/>
  </conditionalFormatting>
  <conditionalFormatting sqref="W85">
    <cfRule type="duplicateValues" dxfId="0" priority="141"/>
  </conditionalFormatting>
  <conditionalFormatting sqref="V86">
    <cfRule type="duplicateValues" dxfId="0" priority="94"/>
  </conditionalFormatting>
  <conditionalFormatting sqref="W86">
    <cfRule type="duplicateValues" dxfId="0" priority="140"/>
  </conditionalFormatting>
  <conditionalFormatting sqref="V87">
    <cfRule type="duplicateValues" dxfId="0" priority="90"/>
  </conditionalFormatting>
  <conditionalFormatting sqref="W87">
    <cfRule type="duplicateValues" dxfId="0" priority="139"/>
  </conditionalFormatting>
  <conditionalFormatting sqref="V88">
    <cfRule type="duplicateValues" dxfId="0" priority="86"/>
  </conditionalFormatting>
  <conditionalFormatting sqref="W88">
    <cfRule type="duplicateValues" dxfId="0" priority="138"/>
  </conditionalFormatting>
  <conditionalFormatting sqref="V89">
    <cfRule type="duplicateValues" dxfId="0" priority="82"/>
  </conditionalFormatting>
  <conditionalFormatting sqref="W89">
    <cfRule type="duplicateValues" dxfId="0" priority="137"/>
  </conditionalFormatting>
  <conditionalFormatting sqref="V90">
    <cfRule type="duplicateValues" dxfId="0" priority="75"/>
  </conditionalFormatting>
  <conditionalFormatting sqref="W90">
    <cfRule type="duplicateValues" dxfId="0" priority="136"/>
  </conditionalFormatting>
  <conditionalFormatting sqref="V91">
    <cfRule type="duplicateValues" dxfId="0" priority="69"/>
  </conditionalFormatting>
  <conditionalFormatting sqref="W91">
    <cfRule type="duplicateValues" dxfId="0" priority="135"/>
  </conditionalFormatting>
  <conditionalFormatting sqref="V92">
    <cfRule type="duplicateValues" dxfId="0" priority="63"/>
  </conditionalFormatting>
  <conditionalFormatting sqref="W92">
    <cfRule type="duplicateValues" dxfId="0" priority="134"/>
  </conditionalFormatting>
  <conditionalFormatting sqref="V93">
    <cfRule type="duplicateValues" dxfId="0" priority="58"/>
  </conditionalFormatting>
  <conditionalFormatting sqref="W93">
    <cfRule type="duplicateValues" dxfId="0" priority="133"/>
  </conditionalFormatting>
  <conditionalFormatting sqref="V94">
    <cfRule type="duplicateValues" dxfId="0" priority="53"/>
  </conditionalFormatting>
  <conditionalFormatting sqref="W94">
    <cfRule type="duplicateValues" dxfId="0" priority="132"/>
  </conditionalFormatting>
  <conditionalFormatting sqref="V95">
    <cfRule type="duplicateValues" dxfId="0" priority="48"/>
  </conditionalFormatting>
  <conditionalFormatting sqref="W95">
    <cfRule type="duplicateValues" dxfId="0" priority="131"/>
  </conditionalFormatting>
  <conditionalFormatting sqref="V96">
    <cfRule type="duplicateValues" dxfId="0" priority="44"/>
  </conditionalFormatting>
  <conditionalFormatting sqref="W96">
    <cfRule type="duplicateValues" dxfId="0" priority="130"/>
  </conditionalFormatting>
  <conditionalFormatting sqref="V97">
    <cfRule type="duplicateValues" dxfId="0" priority="73"/>
  </conditionalFormatting>
  <conditionalFormatting sqref="W97">
    <cfRule type="duplicateValues" dxfId="0" priority="129"/>
  </conditionalFormatting>
  <conditionalFormatting sqref="V98">
    <cfRule type="duplicateValues" dxfId="0" priority="67"/>
  </conditionalFormatting>
  <conditionalFormatting sqref="W98">
    <cfRule type="duplicateValues" dxfId="0" priority="128"/>
  </conditionalFormatting>
  <conditionalFormatting sqref="V99">
    <cfRule type="duplicateValues" dxfId="0" priority="61"/>
  </conditionalFormatting>
  <conditionalFormatting sqref="W99">
    <cfRule type="duplicateValues" dxfId="0" priority="127"/>
  </conditionalFormatting>
  <conditionalFormatting sqref="V100">
    <cfRule type="duplicateValues" dxfId="0" priority="56"/>
  </conditionalFormatting>
  <conditionalFormatting sqref="W100">
    <cfRule type="duplicateValues" dxfId="0" priority="126"/>
  </conditionalFormatting>
  <conditionalFormatting sqref="V101">
    <cfRule type="duplicateValues" dxfId="0" priority="51"/>
  </conditionalFormatting>
  <conditionalFormatting sqref="W101">
    <cfRule type="duplicateValues" dxfId="0" priority="125"/>
  </conditionalFormatting>
  <conditionalFormatting sqref="V102">
    <cfRule type="duplicateValues" dxfId="0" priority="46"/>
  </conditionalFormatting>
  <conditionalFormatting sqref="W102">
    <cfRule type="duplicateValues" dxfId="0" priority="124"/>
  </conditionalFormatting>
  <conditionalFormatting sqref="V103">
    <cfRule type="duplicateValues" dxfId="0" priority="42"/>
  </conditionalFormatting>
  <conditionalFormatting sqref="W103">
    <cfRule type="duplicateValues" dxfId="0" priority="123"/>
  </conditionalFormatting>
  <conditionalFormatting sqref="V104">
    <cfRule type="duplicateValues" dxfId="0" priority="71"/>
  </conditionalFormatting>
  <conditionalFormatting sqref="W104">
    <cfRule type="duplicateValues" dxfId="0" priority="122"/>
  </conditionalFormatting>
  <conditionalFormatting sqref="V105">
    <cfRule type="duplicateValues" dxfId="0" priority="65"/>
  </conditionalFormatting>
  <conditionalFormatting sqref="W105">
    <cfRule type="duplicateValues" dxfId="0" priority="121"/>
  </conditionalFormatting>
  <conditionalFormatting sqref="V106">
    <cfRule type="duplicateValues" dxfId="0" priority="11"/>
  </conditionalFormatting>
  <conditionalFormatting sqref="W106">
    <cfRule type="duplicateValues" dxfId="0" priority="12"/>
  </conditionalFormatting>
  <conditionalFormatting sqref="V107">
    <cfRule type="duplicateValues" dxfId="0" priority="55"/>
  </conditionalFormatting>
  <conditionalFormatting sqref="W107">
    <cfRule type="duplicateValues" dxfId="0" priority="120"/>
  </conditionalFormatting>
  <conditionalFormatting sqref="V108">
    <cfRule type="duplicateValues" dxfId="0" priority="50"/>
  </conditionalFormatting>
  <conditionalFormatting sqref="W108">
    <cfRule type="duplicateValues" dxfId="0" priority="119"/>
  </conditionalFormatting>
  <conditionalFormatting sqref="V109">
    <cfRule type="duplicateValues" dxfId="0" priority="45"/>
  </conditionalFormatting>
  <conditionalFormatting sqref="W109">
    <cfRule type="duplicateValues" dxfId="0" priority="118"/>
  </conditionalFormatting>
  <conditionalFormatting sqref="V110">
    <cfRule type="duplicateValues" dxfId="0" priority="41"/>
  </conditionalFormatting>
  <conditionalFormatting sqref="W110">
    <cfRule type="duplicateValues" dxfId="0" priority="117"/>
  </conditionalFormatting>
  <conditionalFormatting sqref="V111">
    <cfRule type="duplicateValues" dxfId="0" priority="70"/>
  </conditionalFormatting>
  <conditionalFormatting sqref="W111">
    <cfRule type="duplicateValues" dxfId="0" priority="116"/>
  </conditionalFormatting>
  <conditionalFormatting sqref="V112">
    <cfRule type="duplicateValues" dxfId="0" priority="64"/>
  </conditionalFormatting>
  <conditionalFormatting sqref="W112">
    <cfRule type="duplicateValues" dxfId="0" priority="115"/>
  </conditionalFormatting>
  <conditionalFormatting sqref="V113">
    <cfRule type="duplicateValues" dxfId="0" priority="59"/>
  </conditionalFormatting>
  <conditionalFormatting sqref="W113">
    <cfRule type="duplicateValues" dxfId="0" priority="114"/>
  </conditionalFormatting>
  <conditionalFormatting sqref="V114">
    <cfRule type="duplicateValues" dxfId="0" priority="54"/>
  </conditionalFormatting>
  <conditionalFormatting sqref="W114">
    <cfRule type="duplicateValues" dxfId="0" priority="113"/>
  </conditionalFormatting>
  <conditionalFormatting sqref="V115">
    <cfRule type="duplicateValues" dxfId="0" priority="49"/>
  </conditionalFormatting>
  <conditionalFormatting sqref="W115">
    <cfRule type="duplicateValues" dxfId="0" priority="112"/>
  </conditionalFormatting>
  <conditionalFormatting sqref="V116">
    <cfRule type="duplicateValues" dxfId="0" priority="74"/>
  </conditionalFormatting>
  <conditionalFormatting sqref="W116">
    <cfRule type="duplicateValues" dxfId="0" priority="111"/>
  </conditionalFormatting>
  <conditionalFormatting sqref="V117">
    <cfRule type="duplicateValues" dxfId="0" priority="68"/>
  </conditionalFormatting>
  <conditionalFormatting sqref="W117">
    <cfRule type="duplicateValues" dxfId="0" priority="110"/>
  </conditionalFormatting>
  <conditionalFormatting sqref="V118">
    <cfRule type="duplicateValues" dxfId="0" priority="62"/>
  </conditionalFormatting>
  <conditionalFormatting sqref="W118">
    <cfRule type="duplicateValues" dxfId="0" priority="109"/>
  </conditionalFormatting>
  <conditionalFormatting sqref="V119">
    <cfRule type="duplicateValues" dxfId="0" priority="57"/>
  </conditionalFormatting>
  <conditionalFormatting sqref="W119">
    <cfRule type="duplicateValues" dxfId="0" priority="108"/>
  </conditionalFormatting>
  <conditionalFormatting sqref="V120">
    <cfRule type="duplicateValues" dxfId="0" priority="52"/>
  </conditionalFormatting>
  <conditionalFormatting sqref="W120">
    <cfRule type="duplicateValues" dxfId="0" priority="107"/>
  </conditionalFormatting>
  <conditionalFormatting sqref="V121">
    <cfRule type="duplicateValues" dxfId="0" priority="47"/>
  </conditionalFormatting>
  <conditionalFormatting sqref="W121">
    <cfRule type="duplicateValues" dxfId="0" priority="106"/>
  </conditionalFormatting>
  <conditionalFormatting sqref="V122">
    <cfRule type="duplicateValues" dxfId="0" priority="43"/>
  </conditionalFormatting>
  <conditionalFormatting sqref="W122">
    <cfRule type="duplicateValues" dxfId="0" priority="105"/>
  </conditionalFormatting>
  <conditionalFormatting sqref="V123">
    <cfRule type="duplicateValues" dxfId="0" priority="72"/>
  </conditionalFormatting>
  <conditionalFormatting sqref="W123">
    <cfRule type="duplicateValues" dxfId="0" priority="104"/>
  </conditionalFormatting>
  <conditionalFormatting sqref="V124">
    <cfRule type="duplicateValues" dxfId="0" priority="66"/>
  </conditionalFormatting>
  <conditionalFormatting sqref="W124">
    <cfRule type="duplicateValues" dxfId="0" priority="103"/>
  </conditionalFormatting>
  <conditionalFormatting sqref="V125">
    <cfRule type="duplicateValues" dxfId="0" priority="60"/>
  </conditionalFormatting>
  <conditionalFormatting sqref="W125">
    <cfRule type="duplicateValues" dxfId="0" priority="102"/>
  </conditionalFormatting>
  <conditionalFormatting sqref="W126">
    <cfRule type="duplicateValues" dxfId="1" priority="40"/>
  </conditionalFormatting>
  <conditionalFormatting sqref="W129">
    <cfRule type="duplicateValues" dxfId="1" priority="39"/>
  </conditionalFormatting>
  <conditionalFormatting sqref="W131">
    <cfRule type="duplicateValues" dxfId="1" priority="38"/>
  </conditionalFormatting>
  <conditionalFormatting sqref="W134">
    <cfRule type="duplicateValues" dxfId="1" priority="37"/>
  </conditionalFormatting>
  <conditionalFormatting sqref="W135">
    <cfRule type="duplicateValues" dxfId="1" priority="36"/>
  </conditionalFormatting>
  <conditionalFormatting sqref="W136">
    <cfRule type="duplicateValues" dxfId="1" priority="35"/>
  </conditionalFormatting>
  <conditionalFormatting sqref="W138">
    <cfRule type="duplicateValues" dxfId="1" priority="34"/>
  </conditionalFormatting>
  <conditionalFormatting sqref="W140">
    <cfRule type="duplicateValues" dxfId="1" priority="33"/>
  </conditionalFormatting>
  <conditionalFormatting sqref="W141">
    <cfRule type="duplicateValues" dxfId="1" priority="32"/>
  </conditionalFormatting>
  <conditionalFormatting sqref="W142">
    <cfRule type="duplicateValues" dxfId="1" priority="31"/>
  </conditionalFormatting>
  <conditionalFormatting sqref="W146">
    <cfRule type="duplicateValues" dxfId="1" priority="30"/>
  </conditionalFormatting>
  <conditionalFormatting sqref="W147">
    <cfRule type="duplicateValues" dxfId="1" priority="29"/>
  </conditionalFormatting>
  <conditionalFormatting sqref="W155">
    <cfRule type="duplicateValues" dxfId="1" priority="24"/>
  </conditionalFormatting>
  <conditionalFormatting sqref="W156">
    <cfRule type="duplicateValues" dxfId="1" priority="23"/>
  </conditionalFormatting>
  <conditionalFormatting sqref="W157">
    <cfRule type="duplicateValues" dxfId="1" priority="22"/>
  </conditionalFormatting>
  <conditionalFormatting sqref="W158">
    <cfRule type="duplicateValues" dxfId="1" priority="21"/>
  </conditionalFormatting>
  <conditionalFormatting sqref="W159">
    <cfRule type="expression" dxfId="2" priority="28">
      <formula>AND(COUNTIF($G$5:$G$15,W159)+COUNTIF($G$43:$G$77,W159)+COUNTIF($G$79:$G$214,W159)+COUNTIF($G$216:$G$401,W159)+COUNTIF($G$403:$G$602,W159)+COUNTIF($G$604:$G$642,W159)+COUNTIF($G$644:$G$873,W159)+COUNTIF($G$875:$G$1047,W159)&gt;1,NOT(ISBLANK(W159)))</formula>
    </cfRule>
  </conditionalFormatting>
  <conditionalFormatting sqref="W160">
    <cfRule type="expression" dxfId="2" priority="27">
      <formula>AND(COUNTIF($G$5:$G$15,W160)+COUNTIF($G$43:$G$77,W160)+COUNTIF($G$79:$G$214,W160)+COUNTIF($G$216:$G$401,W160)+COUNTIF($G$403:$G$602,W160)+COUNTIF($G$604:$G$642,W160)+COUNTIF($G$644:$G$873,W160)+COUNTIF($G$875:$G$1047,W160)&gt;1,NOT(ISBLANK(W160)))</formula>
    </cfRule>
  </conditionalFormatting>
  <conditionalFormatting sqref="F161">
    <cfRule type="duplicateValues" dxfId="0" priority="20"/>
  </conditionalFormatting>
  <conditionalFormatting sqref="W161">
    <cfRule type="expression" dxfId="2" priority="26">
      <formula>AND(COUNTIF($G$5:$G$15,W161)+COUNTIF($G$43:$G$77,W161)+COUNTIF($G$79:$G$214,W161)+COUNTIF($G$216:$G$401,W161)+COUNTIF($G$403:$G$602,W161)+COUNTIF($G$604:$G$642,W161)+COUNTIF($G$644:$G$873,W161)+COUNTIF($G$875:$G$1047,W161)&gt;1,NOT(ISBLANK(W161)))</formula>
    </cfRule>
  </conditionalFormatting>
  <conditionalFormatting sqref="W162">
    <cfRule type="expression" dxfId="2" priority="25">
      <formula>AND(COUNTIF($G$5:$G$15,W162)+COUNTIF($G$43:$G$77,W162)+COUNTIF($G$79:$G$214,W162)+COUNTIF($G$216:$G$401,W162)+COUNTIF($G$403:$G$602,W162)+COUNTIF($G$604:$G$642,W162)+COUNTIF($G$644:$G$873,W162)+COUNTIF($G$875:$G$1047,W162)&gt;1,NOT(ISBLANK(W162)))</formula>
    </cfRule>
  </conditionalFormatting>
  <conditionalFormatting sqref="F234">
    <cfRule type="duplicateValues" dxfId="0" priority="9"/>
  </conditionalFormatting>
  <conditionalFormatting sqref="W245">
    <cfRule type="duplicateValues" dxfId="1" priority="10"/>
  </conditionalFormatting>
  <conditionalFormatting sqref="W247">
    <cfRule type="duplicateValues" dxfId="1" priority="1"/>
  </conditionalFormatting>
  <conditionalFormatting sqref="W253">
    <cfRule type="duplicateValues" dxfId="1" priority="8"/>
  </conditionalFormatting>
  <conditionalFormatting sqref="W254">
    <cfRule type="duplicateValues" dxfId="1" priority="7"/>
  </conditionalFormatting>
  <conditionalFormatting sqref="W255">
    <cfRule type="duplicateValues" dxfId="1" priority="6"/>
  </conditionalFormatting>
  <conditionalFormatting sqref="W257">
    <cfRule type="duplicateValues" dxfId="1" priority="5"/>
  </conditionalFormatting>
  <conditionalFormatting sqref="W258">
    <cfRule type="duplicateValues" dxfId="1" priority="4"/>
  </conditionalFormatting>
  <conditionalFormatting sqref="W259">
    <cfRule type="duplicateValues" dxfId="1" priority="3"/>
  </conditionalFormatting>
  <conditionalFormatting sqref="W260">
    <cfRule type="duplicateValues" dxfId="1" priority="2"/>
  </conditionalFormatting>
  <conditionalFormatting sqref="E21:E31">
    <cfRule type="duplicateValues" dxfId="0" priority="176"/>
  </conditionalFormatting>
  <conditionalFormatting sqref="E151:E154">
    <cfRule type="duplicateValues" dxfId="0" priority="15"/>
  </conditionalFormatting>
  <conditionalFormatting sqref="E166:E182">
    <cfRule type="duplicateValues" dxfId="0" priority="19"/>
  </conditionalFormatting>
  <conditionalFormatting sqref="F21:F31">
    <cfRule type="duplicateValues" dxfId="0" priority="174"/>
  </conditionalFormatting>
  <conditionalFormatting sqref="F151:F154">
    <cfRule type="duplicateValues" dxfId="0" priority="14"/>
    <cfRule type="duplicateValues" dxfId="0" priority="13"/>
  </conditionalFormatting>
  <conditionalFormatting sqref="F166:F182">
    <cfRule type="duplicateValues" dxfId="0" priority="18"/>
    <cfRule type="duplicateValues" dxfId="0" priority="17"/>
    <cfRule type="duplicateValues" dxfId="0" priority="16"/>
  </conditionalFormatting>
  <conditionalFormatting sqref="E32:E34 E36">
    <cfRule type="duplicateValues" dxfId="0" priority="178"/>
  </conditionalFormatting>
  <pageMargins left="1" right="1" top="1.25972222222222" bottom="0.511805555555556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86150</cp:lastModifiedBy>
  <dcterms:created xsi:type="dcterms:W3CDTF">2023-05-12T11:15:00Z</dcterms:created>
  <dcterms:modified xsi:type="dcterms:W3CDTF">2024-10-12T06:09:09Z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64F192677D8F4A6CBD6DD9043350FB2E_13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